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<sst xmlns="http://schemas.openxmlformats.org/spreadsheetml/2006/main" count="252" uniqueCount="108">
  <si>
    <t>projekt</t>
  </si>
  <si>
    <t>lp.</t>
  </si>
  <si>
    <t>1.</t>
  </si>
  <si>
    <t>Wydatki majątkowe razem:</t>
  </si>
  <si>
    <t>1.1.</t>
  </si>
  <si>
    <t>Działanie:</t>
  </si>
  <si>
    <t>Nazwa projektu:</t>
  </si>
  <si>
    <t>Program:</t>
  </si>
  <si>
    <t>Priorytet:</t>
  </si>
  <si>
    <t>1.2.</t>
  </si>
  <si>
    <t>Wydatki bieżące razem:</t>
  </si>
  <si>
    <t>2.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</si>
  <si>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</si>
  <si>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</si>
  <si>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</si>
  <si>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</si>
  <si>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</si>
  <si>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</si>
  <si>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</si>
  <si>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150
15011
6639</t>
  </si>
  <si>
    <t>Program Operacyjny Kapitał Ludzki</t>
  </si>
  <si>
    <t>VII Promocja integracji społecznej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</si>
  <si>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</si>
  <si>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</si>
  <si>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</si>
  <si>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</si>
  <si>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</si>
  <si>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</si>
  <si>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</si>
  <si>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</si>
  <si>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</si>
  <si>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2.3</t>
  </si>
  <si>
    <t>2.4</t>
  </si>
  <si>
    <t>1.6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</si>
  <si>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</si>
  <si>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</si>
  <si>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</si>
  <si>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</si>
  <si>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2.7</t>
  </si>
  <si>
    <t>1.7</t>
  </si>
  <si>
    <t>Poprawa infrastruktury technicznej strefy aktywności gospodarczej w Przasnyszu poprzez przebudowę targowicy miejskiej</t>
  </si>
  <si>
    <t>2.8</t>
  </si>
  <si>
    <t>VIII Regionalne Kadry Gospodarki</t>
  </si>
  <si>
    <t>8.1 Rozwój pracowników i przedsiębiorstw w regionie</t>
  </si>
  <si>
    <t>Komputer w pracy - zadbaj o przyszłość i podnieś swoje kwalifikacje</t>
  </si>
  <si>
    <t>150
15013</t>
  </si>
  <si>
    <t>2.9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</si>
  <si>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</si>
  <si>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</si>
  <si>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</si>
  <si>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710
71095</t>
  </si>
  <si>
    <t>2.5</t>
  </si>
  <si>
    <t xml:space="preserve">710
71095
</t>
  </si>
  <si>
    <t>Mały może więcej</t>
  </si>
  <si>
    <t>801
80195</t>
  </si>
  <si>
    <t>IX. Rozwój wykształcenia i kompetencji w regionach</t>
  </si>
  <si>
    <t xml:space="preserve">9.5 Oddolne inicjatywy edukacyjne na obszarach wiejskich </t>
  </si>
  <si>
    <t>Comenius</t>
  </si>
  <si>
    <t xml:space="preserve">Uczenie się przez całe życie </t>
  </si>
  <si>
    <t>801
80110</t>
  </si>
  <si>
    <t>2.10</t>
  </si>
  <si>
    <t>2.11</t>
  </si>
  <si>
    <t>Szkoła Równych Szans - II edycja</t>
  </si>
  <si>
    <t>IX Rozwój wykształcenia i kompetencji w regionach</t>
  </si>
  <si>
    <t>9.1.2.2 Wyr ównywanie szans edukacyjnych z grup o utrudnionym dostępie do edukacji oraz zmniejszenie różnic w jakości usług edukacyjnych</t>
  </si>
  <si>
    <t>9.1. Wyrównywanie szans edukacyjnych i zapewnienie wysokiej jakości usług edukacyjnych świadczonych w systemie oświaty</t>
  </si>
  <si>
    <t>Wyrównywanie szans edukacyjnych uczniów poprzez dodatkowe zajęcia rozwijające kompetencje kluczowe - Zagrajmy o sukces - klasy I</t>
  </si>
  <si>
    <t>Wyrównywanie szans edukacyjnych uczniów poprzez dodatkowe zajęcia rozwijające kompetencje kluczowe - Zagrajmy o sukces - klasy II</t>
  </si>
  <si>
    <t>budżet środków UE</t>
  </si>
  <si>
    <t>budżet  środków krajowych</t>
  </si>
  <si>
    <t>ogółem, w tym</t>
  </si>
  <si>
    <t xml:space="preserve">ogółem, w tym </t>
  </si>
  <si>
    <t>klasyfikacja budżetowa</t>
  </si>
  <si>
    <t>750
75095
6639</t>
  </si>
  <si>
    <t xml:space="preserve"> planowane kwoty  </t>
  </si>
  <si>
    <t>600
60016</t>
  </si>
  <si>
    <t>planowane kwoty</t>
  </si>
  <si>
    <t>852
85214
853
85395</t>
  </si>
  <si>
    <t>926
92605</t>
  </si>
  <si>
    <t>Zmiany w planie wydatków na programy i projekty realizowane ze środków pochodzących z Funduszy Strukturalnych i Funduszy Spójności</t>
  </si>
  <si>
    <t>ZWIĘKSZENIA</t>
  </si>
  <si>
    <t>ZMNIEJSZENIA</t>
  </si>
  <si>
    <t>2.6</t>
  </si>
  <si>
    <t>ZMIANY W BUDŻECIE</t>
  </si>
  <si>
    <t>Uzasadnienie zmian</t>
  </si>
  <si>
    <t xml:space="preserve">kwota wydatków określonych w uchwale budżetowej Nr III/10/2010 z 15 grudnia 2010 r. </t>
  </si>
  <si>
    <t xml:space="preserve">Uchwałą Rady Miejskiej  Nr XV/92/2011 z  26.10. 2011 r. zmniejszono plan wydatków o kwotę 10.012,00 w zgodnie z podpisaną umową z Urzędem Marszałkowskim. Uchwałą Nr XVII/113/2011 z 15.12.2011 r. zmnieszono plan o kwotę 19.073 zł w związku z przesunięciem terminu realizacji projektu na 2012 r. </t>
  </si>
  <si>
    <t xml:space="preserve">Uchwałą Nr V/22/2011 z 27.01.2011 r. zwiększono plan wydaków  inwestycyjnych w związku ze zmianą harmonogramu rzeczowo-finansowego projektu.
Uchwałą Nr XIII/74/2011 z 24.08.2011 r. zmniejszono plan wydatków inwestycyjnych w związku z podpisanym z MJWPU  w dniu 17.08.2011 r. aneksem do umowy o dofinansowanie </t>
  </si>
  <si>
    <t xml:space="preserve">Uchwałą Nr V/22/2011 z 27.01.2011 r. zwiększono plan wydaków  bieżących o kwotę 6.100 zł w związku ze zmianą harmonogramu rzeczowo-finansowego projektu.
Uchwałą Nr XIII/74/2011 z 24.08.2011 r. zwiększono plan wydatków bieżących o kwotę 150 zł  w związku z podpisanym z MJWPU  w dniu 17.08.2011 r. aneksem do umowy o dofinansowanie </t>
  </si>
  <si>
    <t>Plan wydatków budżetowych wprowadzony został do budżetu uchwałą Nr V/22/2011 z dnia 27.01.2011 r. zgodnie z podpisaniem w dniu 05.01.2011 r. z MJWPU aneksem do umowy o dofinansowanie</t>
  </si>
  <si>
    <t xml:space="preserve">Uchwałą Nr XIII/74/2011 z 24.08.2011 r. zwiększono plan wydatków bieżących o kwotę 150 zł  w związku z podpisanym z MJWPU  w dniu 17.08.2011 r. aneksem do umowy o dofinansowanie </t>
  </si>
  <si>
    <t xml:space="preserve">Uchwałą Nr V/22/2011 z 27.01.2011 r. zwiększono plan wydatków o kwotę 168.779,08 zł niewykorzystanych w 2010 r. środków na realizację projektu. 
Uchwałą Nr VI/39/2011 z 24.02.2011 r. zwiększono plan wydatków inwestycyjnych o kwotę 100.000 zł sfinansowanych środkami własnymi w związku ze zmianami w projekcie technicznym i zmianą zakresu robót budowlanych. 
Uchwałą Nr IX/51/2011 z dnia 25.05.2011 r. zwiększono plan wydatków o kwotę 17.954,34 sfinansowanych środkami własnymi w związku ze zmianami w harmonogramie wydatków.
Uchwałą Nr XII/70/2011 z dnia 28.07.2011 r. zmniejszono plan wydatków o kwotę 1.217.516,68 zł w związku z podpisaniem aneksu do umowy  i przeniesieniem części robót na 2012 r. 
Uchwałą Nr XIII/74/2011 z 24.08.2011 r. zwiększono plan wydatków inwestycyjnych (wydatki niekwalifikowane) w związku z koniecznością poniesienia wydatków, których nie dało się przewidzieć w projekcie technicznym (wzmocnienie fundamentów)
Uchwałą Nr XVIII/119/2011 z 30.12.2011 r. zmniejszono plan wydatków o kwotę 3.890.096,91 zł w związku z przesunięciem części robót na 2012 r. </t>
  </si>
  <si>
    <t>Uchwałą Nr V/22/2011 z 27.01.2011 r. zwiększono plan wydatków o kwotę 647,79 zł niewykorzystanych w 2010 r. środków na realizację projektu. 
Uchwałą Nr XII/70/2011 z dnia 28.07.2011 r. zmniejszono plan wydatków o kwotę 9.649,80 zł  w związku z podpisaniem aneksu do umowy o dofinan-sowanie i przeniesieniem części robót na 2012 r.</t>
  </si>
  <si>
    <t xml:space="preserve">Uchwała Nr V/22/2011 z 27.01.2011 r. zwiększono plan o kwotę wydatków niewykorzystanych w 2010 r. 
Uchwałą Nr IX/51/2011 z 25.05.2011 r. zmniejszono plan wydatków w związku ze zmianami w harmonogramie
</t>
  </si>
  <si>
    <t>Uchwałą nr IX/51/2011 z m25.05.2011 r. zwiększa się plan wydatków, zgodnie ze skorygowanym harmonogramem wydatków</t>
  </si>
  <si>
    <t xml:space="preserve">Uchwałą Nr X/59/2011 z 30.06.2011 r. zwiększono plan wydatków w związku z pozyskaniem dodatkowych środków. </t>
  </si>
  <si>
    <t>Szkoła Równych Szans - III edycja</t>
  </si>
  <si>
    <t xml:space="preserve">Uchwałą Nr XIV/81/2011 r. z 29.09.2011 r. wprowadzono plan wydatków na realizację projektu w związku z podpisaniem umowy partnerskiej z Fundacją Rozwoju Demokracji Lokalnej. </t>
  </si>
  <si>
    <t xml:space="preserve">W 2011 r. nie wprowadzono zmian w planie wydatkow projektu. </t>
  </si>
  <si>
    <t>1.5</t>
  </si>
  <si>
    <t>Uchwałą Nr X/59/2011 z 30.06.2011 r. zwiększono plan  o kwotę wydatków niewykorzystanych w 2010 r. wydatków.</t>
  </si>
  <si>
    <t>Uchwałą Nr XIV/81/2011 r. z 29.09.2011 r. zwiększono plan wydatków na realizację projektu w związku z podpisaniem aneksu do umowy o dofinansowanie projektu</t>
  </si>
  <si>
    <t>2.1</t>
  </si>
  <si>
    <t xml:space="preserve">
853
85395</t>
  </si>
  <si>
    <t xml:space="preserve">Plan wydatków budżetowych w kwocie 8.140 zł wprowadzony został do budżetu uchwałą Nr XII/70/2011 z dnia 28 lipca 2011 r.  
Uchwałą Nr XIV/81/2011 z 29.09.2011 r. wprowadzono korektę w planie wydatków (przesunięcia między paragrafami) zgodnie z harmonogramem. </t>
  </si>
  <si>
    <t>Plan wydatków budżetowych w wysokości 165.300,25 zł wprowadzony został do budżetu uchwałą Nr XII/70/2011 z dnia 28 lipca 2011 r. 
Uchwałą Nr XIV/81/2011 z 29.09.2011 r. wprowadzono korektę w planie wydatków (przesunięcia między paragrafami) zgodnie z harmonogramem</t>
  </si>
  <si>
    <t>Załącznik Nr 11
do Zarządzenia Nr 21/2012
Burmistrza Przasnysza
z dnia 29 marca 2012 r.</t>
  </si>
  <si>
    <t>PLAN NA 2011 R.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</si>
</sst>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i/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4" borderId="10" xfId="0" applyFont="1" applyFill="1" applyBorder="1" applyAlignment="1">
      <alignment/>
    </xf>
    <xf numFmtId="43" fontId="5" fillId="4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4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43" fontId="25" fillId="22" borderId="0" xfId="0" applyNumberFormat="1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22" borderId="17" xfId="0" applyFont="1" applyFill="1" applyBorder="1" applyAlignment="1">
      <alignment/>
    </xf>
    <xf numFmtId="0" fontId="25" fillId="22" borderId="18" xfId="0" applyFont="1" applyFill="1" applyBorder="1" applyAlignment="1">
      <alignment/>
    </xf>
    <xf numFmtId="43" fontId="6" fillId="0" borderId="16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43" fontId="6" fillId="0" borderId="17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5" fillId="24" borderId="18" xfId="0" applyFont="1" applyFill="1" applyBorder="1" applyAlignment="1">
      <alignment/>
    </xf>
    <xf numFmtId="0" fontId="27" fillId="4" borderId="10" xfId="0" applyFont="1" applyFill="1" applyBorder="1" applyAlignment="1">
      <alignment/>
    </xf>
    <xf numFmtId="43" fontId="25" fillId="4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4" fillId="0" borderId="19" xfId="0" applyFont="1" applyFill="1" applyBorder="1" applyAlignment="1">
      <alignment horizontal="center" wrapText="1"/>
    </xf>
    <xf numFmtId="0" fontId="6" fillId="24" borderId="18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29" fillId="4" borderId="10" xfId="0" applyFont="1" applyFill="1" applyBorder="1" applyAlignment="1">
      <alignment/>
    </xf>
    <xf numFmtId="43" fontId="25" fillId="4" borderId="10" xfId="0" applyNumberFormat="1" applyFont="1" applyFill="1" applyBorder="1" applyAlignment="1">
      <alignment horizontal="center"/>
    </xf>
    <xf numFmtId="43" fontId="31" fillId="4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3" fontId="4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32" fillId="0" borderId="0" xfId="0" applyNumberFormat="1" applyFont="1" applyAlignment="1">
      <alignment/>
    </xf>
    <xf numFmtId="0" fontId="24" fillId="0" borderId="2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6" fillId="0" borderId="22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26" borderId="21" xfId="0" applyFont="1" applyFill="1" applyBorder="1" applyAlignment="1">
      <alignment horizontal="center" vertical="top" wrapText="1"/>
    </xf>
    <xf numFmtId="0" fontId="5" fillId="26" borderId="16" xfId="0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5" fillId="22" borderId="19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0" xfId="0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horizontal="center" vertical="top" wrapText="1"/>
    </xf>
    <xf numFmtId="0" fontId="5" fillId="22" borderId="17" xfId="0" applyFont="1" applyFill="1" applyBorder="1" applyAlignment="1">
      <alignment horizontal="center" vertical="top" wrapText="1"/>
    </xf>
    <xf numFmtId="0" fontId="5" fillId="22" borderId="18" xfId="0" applyFont="1" applyFill="1" applyBorder="1" applyAlignment="1">
      <alignment horizontal="center" vertical="top" wrapText="1"/>
    </xf>
    <xf numFmtId="0" fontId="5" fillId="22" borderId="2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top" wrapText="1"/>
    </xf>
    <xf numFmtId="0" fontId="5" fillId="26" borderId="14" xfId="0" applyFont="1" applyFill="1" applyBorder="1" applyAlignment="1">
      <alignment horizontal="center" vertical="top" wrapText="1"/>
    </xf>
    <xf numFmtId="0" fontId="5" fillId="26" borderId="19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2" xfId="0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horizontal="center" vertical="top" wrapText="1"/>
    </xf>
    <xf numFmtId="0" fontId="5" fillId="22" borderId="16" xfId="0" applyFont="1" applyFill="1" applyBorder="1" applyAlignment="1">
      <alignment horizontal="center" vertical="top" wrapText="1"/>
    </xf>
    <xf numFmtId="0" fontId="5" fillId="26" borderId="24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left" vertical="center" wrapText="1"/>
    </xf>
    <xf numFmtId="43" fontId="6" fillId="0" borderId="19" xfId="0" applyNumberFormat="1" applyFont="1" applyFill="1" applyBorder="1" applyAlignment="1">
      <alignment horizontal="left" vertical="center" wrapText="1"/>
    </xf>
    <xf numFmtId="43" fontId="6" fillId="0" borderId="11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43" fontId="6" fillId="0" borderId="22" xfId="0" applyNumberFormat="1" applyFont="1" applyFill="1" applyBorder="1" applyAlignment="1">
      <alignment horizontal="left" vertical="center" wrapText="1"/>
    </xf>
    <xf numFmtId="43" fontId="6" fillId="0" borderId="17" xfId="0" applyNumberFormat="1" applyFont="1" applyFill="1" applyBorder="1" applyAlignment="1">
      <alignment horizontal="left" vertical="center" wrapText="1"/>
    </xf>
    <xf numFmtId="43" fontId="6" fillId="0" borderId="18" xfId="0" applyNumberFormat="1" applyFont="1" applyFill="1" applyBorder="1" applyAlignment="1">
      <alignment horizontal="left" vertical="center" wrapText="1"/>
    </xf>
    <xf numFmtId="43" fontId="6" fillId="0" borderId="23" xfId="0" applyNumberFormat="1" applyFont="1" applyFill="1" applyBorder="1" applyAlignment="1">
      <alignment horizontal="left" vertical="center" wrapText="1"/>
    </xf>
    <xf numFmtId="43" fontId="25" fillId="4" borderId="15" xfId="0" applyNumberFormat="1" applyFont="1" applyFill="1" applyBorder="1" applyAlignment="1">
      <alignment horizontal="center" vertical="center"/>
    </xf>
    <xf numFmtId="43" fontId="25" fillId="4" borderId="24" xfId="0" applyNumberFormat="1" applyFont="1" applyFill="1" applyBorder="1" applyAlignment="1">
      <alignment horizontal="center" vertical="center"/>
    </xf>
    <xf numFmtId="43" fontId="25" fillId="4" borderId="20" xfId="0" applyNumberFormat="1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3" fontId="6" fillId="0" borderId="12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16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43" fontId="5" fillId="4" borderId="15" xfId="0" applyNumberFormat="1" applyFont="1" applyFill="1" applyBorder="1" applyAlignment="1">
      <alignment horizontal="center" vertical="center"/>
    </xf>
    <xf numFmtId="43" fontId="5" fillId="4" borderId="24" xfId="0" applyNumberFormat="1" applyFont="1" applyFill="1" applyBorder="1" applyAlignment="1">
      <alignment horizontal="center" vertical="center"/>
    </xf>
    <xf numFmtId="43" fontId="5" fillId="4" borderId="20" xfId="0" applyNumberFormat="1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0" fillId="4" borderId="15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43" fontId="6" fillId="0" borderId="12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43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justify" vertical="center" wrapText="1"/>
    </xf>
    <xf numFmtId="0" fontId="6" fillId="0" borderId="14" xfId="0" applyNumberFormat="1" applyFont="1" applyFill="1" applyBorder="1" applyAlignment="1">
      <alignment horizontal="justify" vertical="center" wrapText="1"/>
    </xf>
    <xf numFmtId="0" fontId="6" fillId="0" borderId="19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22" xfId="0" applyNumberFormat="1" applyFont="1" applyFill="1" applyBorder="1" applyAlignment="1">
      <alignment horizontal="justify" vertical="center" wrapText="1"/>
    </xf>
    <xf numFmtId="0" fontId="6" fillId="0" borderId="17" xfId="0" applyNumberFormat="1" applyFont="1" applyFill="1" applyBorder="1" applyAlignment="1">
      <alignment horizontal="justify" vertical="center" wrapText="1"/>
    </xf>
    <xf numFmtId="0" fontId="6" fillId="0" borderId="18" xfId="0" applyNumberFormat="1" applyFont="1" applyFill="1" applyBorder="1" applyAlignment="1">
      <alignment horizontal="justify" vertical="center" wrapText="1"/>
    </xf>
    <xf numFmtId="0" fontId="6" fillId="0" borderId="23" xfId="0" applyNumberFormat="1" applyFont="1" applyFill="1" applyBorder="1" applyAlignment="1">
      <alignment horizontal="justify" vertical="center" wrapText="1"/>
    </xf>
    <xf numFmtId="0" fontId="25" fillId="24" borderId="17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left" wrapText="1"/>
    </xf>
    <xf numFmtId="0" fontId="25" fillId="22" borderId="18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SheetLayoutView="100" zoomScalePageLayoutView="0" workbookViewId="0" topLeftCell="A1">
      <selection activeCell="O6" sqref="O6:Q7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11.8515625" style="0" customWidth="1"/>
    <col min="4" max="4" width="1.28515625" style="0" customWidth="1"/>
    <col min="5" max="5" width="0.13671875" style="0" customWidth="1"/>
    <col min="6" max="6" width="12.7109375" style="0" customWidth="1"/>
    <col min="7" max="7" width="12.00390625" style="0" customWidth="1"/>
    <col min="8" max="8" width="13.28125" style="0" customWidth="1"/>
    <col min="9" max="9" width="12.421875" style="0" customWidth="1"/>
    <col min="10" max="10" width="11.7109375" style="0" customWidth="1"/>
    <col min="11" max="11" width="12.7109375" style="0" customWidth="1"/>
    <col min="12" max="12" width="12.57421875" style="0" customWidth="1"/>
    <col min="13" max="13" width="11.57421875" style="0" customWidth="1"/>
    <col min="14" max="14" width="13.140625" style="0" customWidth="1"/>
    <col min="15" max="15" width="12.8515625" style="0" customWidth="1"/>
    <col min="16" max="17" width="12.57421875" style="0" customWidth="1"/>
    <col min="18" max="18" width="5.00390625" style="6" customWidth="1"/>
    <col min="19" max="19" width="7.00390625" style="6" customWidth="1"/>
    <col min="20" max="20" width="4.140625" style="6" customWidth="1"/>
    <col min="21" max="21" width="7.57421875" style="6" customWidth="1"/>
    <col min="22" max="22" width="9.140625" style="6" customWidth="1"/>
    <col min="23" max="23" width="15.7109375" style="0" bestFit="1" customWidth="1"/>
    <col min="24" max="24" width="14.00390625" style="0" customWidth="1"/>
    <col min="25" max="25" width="12.421875" style="0" bestFit="1" customWidth="1"/>
  </cols>
  <sheetData>
    <row r="1" spans="17:21" ht="15" customHeight="1">
      <c r="Q1" s="186" t="s">
        <v>106</v>
      </c>
      <c r="R1" s="187"/>
      <c r="S1" s="187"/>
      <c r="T1" s="187"/>
      <c r="U1" s="187"/>
    </row>
    <row r="2" spans="17:22" ht="15">
      <c r="Q2" s="187"/>
      <c r="R2" s="187"/>
      <c r="S2" s="187"/>
      <c r="T2" s="187"/>
      <c r="U2" s="187"/>
      <c r="V2" s="7"/>
    </row>
    <row r="3" spans="17:22" ht="52.5" customHeight="1">
      <c r="Q3" s="187"/>
      <c r="R3" s="187"/>
      <c r="S3" s="187"/>
      <c r="T3" s="187"/>
      <c r="U3" s="187"/>
      <c r="V3" s="7"/>
    </row>
    <row r="4" spans="2:22" s="13" customFormat="1" ht="15.75">
      <c r="B4" s="15"/>
      <c r="C4" s="91" t="s">
        <v>79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4"/>
      <c r="T4" s="14"/>
      <c r="U4" s="14"/>
      <c r="V4" s="14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"/>
      <c r="S5" s="8"/>
      <c r="T5" s="8"/>
      <c r="U5" s="8"/>
      <c r="V5" s="8"/>
    </row>
    <row r="6" spans="1:22" s="3" customFormat="1" ht="36.75" customHeight="1">
      <c r="A6" s="132" t="s">
        <v>1</v>
      </c>
      <c r="B6" s="133" t="s">
        <v>72</v>
      </c>
      <c r="C6" s="103" t="s">
        <v>0</v>
      </c>
      <c r="D6" s="104"/>
      <c r="E6" s="105"/>
      <c r="F6" s="97" t="s">
        <v>85</v>
      </c>
      <c r="G6" s="98"/>
      <c r="H6" s="99"/>
      <c r="I6" s="103" t="s">
        <v>83</v>
      </c>
      <c r="J6" s="104"/>
      <c r="K6" s="104"/>
      <c r="L6" s="104"/>
      <c r="M6" s="104"/>
      <c r="N6" s="105"/>
      <c r="O6" s="97" t="s">
        <v>107</v>
      </c>
      <c r="P6" s="98"/>
      <c r="Q6" s="99"/>
      <c r="R6" s="116" t="s">
        <v>84</v>
      </c>
      <c r="S6" s="117"/>
      <c r="T6" s="117"/>
      <c r="U6" s="117"/>
      <c r="V6" s="118"/>
    </row>
    <row r="7" spans="1:22" s="3" customFormat="1" ht="12.75" customHeight="1">
      <c r="A7" s="132"/>
      <c r="B7" s="134"/>
      <c r="C7" s="106"/>
      <c r="D7" s="107"/>
      <c r="E7" s="108"/>
      <c r="F7" s="100"/>
      <c r="G7" s="125"/>
      <c r="H7" s="125"/>
      <c r="I7" s="126" t="s">
        <v>80</v>
      </c>
      <c r="J7" s="127"/>
      <c r="K7" s="128"/>
      <c r="L7" s="126" t="s">
        <v>81</v>
      </c>
      <c r="M7" s="136"/>
      <c r="N7" s="137"/>
      <c r="O7" s="100"/>
      <c r="P7" s="101"/>
      <c r="Q7" s="102"/>
      <c r="R7" s="119"/>
      <c r="S7" s="120"/>
      <c r="T7" s="120"/>
      <c r="U7" s="120"/>
      <c r="V7" s="121"/>
    </row>
    <row r="8" spans="1:22" s="3" customFormat="1" ht="15" customHeight="1">
      <c r="A8" s="132"/>
      <c r="B8" s="134"/>
      <c r="C8" s="106"/>
      <c r="D8" s="107"/>
      <c r="E8" s="108"/>
      <c r="F8" s="95" t="s">
        <v>70</v>
      </c>
      <c r="G8" s="92" t="s">
        <v>69</v>
      </c>
      <c r="H8" s="92" t="s">
        <v>68</v>
      </c>
      <c r="I8" s="95" t="s">
        <v>70</v>
      </c>
      <c r="J8" s="112" t="s">
        <v>69</v>
      </c>
      <c r="K8" s="112" t="s">
        <v>68</v>
      </c>
      <c r="L8" s="95" t="s">
        <v>70</v>
      </c>
      <c r="M8" s="92" t="s">
        <v>69</v>
      </c>
      <c r="N8" s="92" t="s">
        <v>68</v>
      </c>
      <c r="O8" s="95" t="s">
        <v>71</v>
      </c>
      <c r="P8" s="92" t="s">
        <v>69</v>
      </c>
      <c r="Q8" s="92" t="s">
        <v>68</v>
      </c>
      <c r="R8" s="119"/>
      <c r="S8" s="120"/>
      <c r="T8" s="120"/>
      <c r="U8" s="120"/>
      <c r="V8" s="121"/>
    </row>
    <row r="9" spans="1:22" s="3" customFormat="1" ht="11.25">
      <c r="A9" s="132"/>
      <c r="B9" s="134"/>
      <c r="C9" s="106"/>
      <c r="D9" s="107"/>
      <c r="E9" s="108"/>
      <c r="F9" s="95"/>
      <c r="G9" s="93"/>
      <c r="H9" s="93"/>
      <c r="I9" s="95"/>
      <c r="J9" s="112"/>
      <c r="K9" s="112"/>
      <c r="L9" s="95"/>
      <c r="M9" s="93"/>
      <c r="N9" s="93"/>
      <c r="O9" s="95"/>
      <c r="P9" s="93"/>
      <c r="Q9" s="93"/>
      <c r="R9" s="119"/>
      <c r="S9" s="120"/>
      <c r="T9" s="120"/>
      <c r="U9" s="120"/>
      <c r="V9" s="121"/>
    </row>
    <row r="10" spans="1:22" s="3" customFormat="1" ht="12" customHeight="1">
      <c r="A10" s="132"/>
      <c r="B10" s="134"/>
      <c r="C10" s="106"/>
      <c r="D10" s="107"/>
      <c r="E10" s="108"/>
      <c r="F10" s="95"/>
      <c r="G10" s="93"/>
      <c r="H10" s="93"/>
      <c r="I10" s="95"/>
      <c r="J10" s="112"/>
      <c r="K10" s="112"/>
      <c r="L10" s="95"/>
      <c r="M10" s="93"/>
      <c r="N10" s="93"/>
      <c r="O10" s="95"/>
      <c r="P10" s="93"/>
      <c r="Q10" s="93"/>
      <c r="R10" s="119"/>
      <c r="S10" s="120"/>
      <c r="T10" s="120"/>
      <c r="U10" s="120"/>
      <c r="V10" s="121"/>
    </row>
    <row r="11" spans="1:22" s="3" customFormat="1" ht="15" customHeight="1">
      <c r="A11" s="132"/>
      <c r="B11" s="135"/>
      <c r="C11" s="109"/>
      <c r="D11" s="110"/>
      <c r="E11" s="111"/>
      <c r="F11" s="96"/>
      <c r="G11" s="94"/>
      <c r="H11" s="94"/>
      <c r="I11" s="96"/>
      <c r="J11" s="112"/>
      <c r="K11" s="112"/>
      <c r="L11" s="96"/>
      <c r="M11" s="94"/>
      <c r="N11" s="94"/>
      <c r="O11" s="96"/>
      <c r="P11" s="94"/>
      <c r="Q11" s="94"/>
      <c r="R11" s="122"/>
      <c r="S11" s="123"/>
      <c r="T11" s="123"/>
      <c r="U11" s="123"/>
      <c r="V11" s="124"/>
    </row>
    <row r="12" spans="1:26" s="12" customFormat="1" ht="17.25" customHeight="1">
      <c r="A12" s="9">
        <v>1</v>
      </c>
      <c r="B12" s="9">
        <v>2</v>
      </c>
      <c r="C12" s="113">
        <v>3</v>
      </c>
      <c r="D12" s="114"/>
      <c r="E12" s="115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113">
        <v>16</v>
      </c>
      <c r="S12" s="114"/>
      <c r="T12" s="114"/>
      <c r="U12" s="114"/>
      <c r="V12" s="115"/>
      <c r="W12" s="10"/>
      <c r="X12" s="11"/>
      <c r="Y12" s="11"/>
      <c r="Z12" s="11"/>
    </row>
    <row r="13" spans="1:25" s="2" customFormat="1" ht="33" customHeight="1">
      <c r="A13" s="4" t="s">
        <v>2</v>
      </c>
      <c r="B13" s="4"/>
      <c r="C13" s="129" t="s">
        <v>3</v>
      </c>
      <c r="D13" s="130"/>
      <c r="E13" s="131"/>
      <c r="F13" s="5">
        <f>SUM(F18+F23+F28+F33+F41+F46+F51)</f>
        <v>13613543.89</v>
      </c>
      <c r="G13" s="5">
        <f aca="true" t="shared" si="0" ref="G13:Q13">SUM(G18+G23+G28+G33+G41+G46+G51)</f>
        <v>2793030.66</v>
      </c>
      <c r="H13" s="5">
        <f t="shared" si="0"/>
        <v>10820513.23</v>
      </c>
      <c r="I13" s="5">
        <f t="shared" si="0"/>
        <v>7777904.01</v>
      </c>
      <c r="J13" s="5">
        <f t="shared" si="0"/>
        <v>2502148.62</v>
      </c>
      <c r="K13" s="5">
        <f t="shared" si="0"/>
        <v>5275755.390000001</v>
      </c>
      <c r="L13" s="5">
        <f t="shared" si="0"/>
        <v>8780677.71</v>
      </c>
      <c r="M13" s="5">
        <f t="shared" si="0"/>
        <v>2052975.94</v>
      </c>
      <c r="N13" s="5">
        <f t="shared" si="0"/>
        <v>6727701.770000001</v>
      </c>
      <c r="O13" s="5">
        <f t="shared" si="0"/>
        <v>12610770.19</v>
      </c>
      <c r="P13" s="5">
        <f t="shared" si="0"/>
        <v>3242203.34</v>
      </c>
      <c r="Q13" s="5">
        <f t="shared" si="0"/>
        <v>9368566.850000001</v>
      </c>
      <c r="R13" s="180"/>
      <c r="S13" s="181"/>
      <c r="T13" s="181"/>
      <c r="U13" s="181"/>
      <c r="V13" s="182"/>
      <c r="W13" s="63"/>
      <c r="X13" s="64"/>
      <c r="Y13" s="64"/>
    </row>
    <row r="14" spans="1:22" s="21" customFormat="1" ht="24" customHeight="1">
      <c r="A14" s="66" t="s">
        <v>4</v>
      </c>
      <c r="B14" s="69" t="s">
        <v>73</v>
      </c>
      <c r="C14" s="17" t="s">
        <v>7</v>
      </c>
      <c r="D14" s="18" t="s">
        <v>12</v>
      </c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171" t="s">
        <v>86</v>
      </c>
      <c r="S14" s="172"/>
      <c r="T14" s="172"/>
      <c r="U14" s="172"/>
      <c r="V14" s="173"/>
    </row>
    <row r="15" spans="1:22" s="21" customFormat="1" ht="18.75" customHeight="1">
      <c r="A15" s="67"/>
      <c r="B15" s="70"/>
      <c r="C15" s="17" t="s">
        <v>8</v>
      </c>
      <c r="D15" s="22" t="s">
        <v>13</v>
      </c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74"/>
      <c r="S15" s="175"/>
      <c r="T15" s="175"/>
      <c r="U15" s="175"/>
      <c r="V15" s="176"/>
    </row>
    <row r="16" spans="1:22" s="21" customFormat="1" ht="19.5" customHeight="1">
      <c r="A16" s="67"/>
      <c r="B16" s="70"/>
      <c r="C16" s="17" t="s">
        <v>5</v>
      </c>
      <c r="D16" s="22" t="s">
        <v>14</v>
      </c>
      <c r="E16" s="2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74"/>
      <c r="S16" s="175"/>
      <c r="T16" s="175"/>
      <c r="U16" s="175"/>
      <c r="V16" s="176"/>
    </row>
    <row r="17" spans="1:22" s="21" customFormat="1" ht="18" customHeight="1">
      <c r="A17" s="67"/>
      <c r="B17" s="70"/>
      <c r="C17" s="17" t="s">
        <v>6</v>
      </c>
      <c r="D17" s="23" t="s">
        <v>15</v>
      </c>
      <c r="E17" s="23"/>
      <c r="F17" s="24"/>
      <c r="G17" s="24"/>
      <c r="H17" s="24"/>
      <c r="I17" s="24"/>
      <c r="J17" s="24"/>
      <c r="K17" s="24"/>
      <c r="L17" s="24"/>
      <c r="M17" s="24"/>
      <c r="N17" s="25"/>
      <c r="O17" s="20"/>
      <c r="P17" s="20"/>
      <c r="Q17" s="20"/>
      <c r="R17" s="174"/>
      <c r="S17" s="175"/>
      <c r="T17" s="175"/>
      <c r="U17" s="175"/>
      <c r="V17" s="176"/>
    </row>
    <row r="18" spans="1:22" s="21" customFormat="1" ht="31.5" customHeight="1">
      <c r="A18" s="68"/>
      <c r="B18" s="70"/>
      <c r="C18" s="90" t="s">
        <v>74</v>
      </c>
      <c r="D18" s="90"/>
      <c r="E18" s="90"/>
      <c r="F18" s="26">
        <v>29085</v>
      </c>
      <c r="G18" s="26">
        <v>29085</v>
      </c>
      <c r="H18" s="26">
        <v>0</v>
      </c>
      <c r="I18" s="26">
        <v>0</v>
      </c>
      <c r="J18" s="26">
        <v>0</v>
      </c>
      <c r="K18" s="26">
        <v>0</v>
      </c>
      <c r="L18" s="26">
        <v>29085</v>
      </c>
      <c r="M18" s="27">
        <v>29085</v>
      </c>
      <c r="N18" s="27">
        <v>0</v>
      </c>
      <c r="O18" s="27">
        <v>0</v>
      </c>
      <c r="P18" s="27">
        <v>0</v>
      </c>
      <c r="Q18" s="28">
        <v>0</v>
      </c>
      <c r="R18" s="174"/>
      <c r="S18" s="175"/>
      <c r="T18" s="175"/>
      <c r="U18" s="175"/>
      <c r="V18" s="176"/>
    </row>
    <row r="19" spans="1:22" s="21" customFormat="1" ht="18.75" customHeight="1">
      <c r="A19" s="66" t="s">
        <v>9</v>
      </c>
      <c r="B19" s="69" t="s">
        <v>19</v>
      </c>
      <c r="C19" s="29" t="s">
        <v>7</v>
      </c>
      <c r="D19" s="22" t="s">
        <v>12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71" t="s">
        <v>98</v>
      </c>
      <c r="S19" s="172"/>
      <c r="T19" s="172"/>
      <c r="U19" s="172"/>
      <c r="V19" s="173"/>
    </row>
    <row r="20" spans="1:22" s="21" customFormat="1" ht="19.5" customHeight="1">
      <c r="A20" s="67"/>
      <c r="B20" s="65"/>
      <c r="C20" s="17" t="s">
        <v>8</v>
      </c>
      <c r="D20" s="22" t="s">
        <v>16</v>
      </c>
      <c r="E20" s="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74"/>
      <c r="S20" s="175"/>
      <c r="T20" s="175"/>
      <c r="U20" s="175"/>
      <c r="V20" s="176"/>
    </row>
    <row r="21" spans="1:22" s="21" customFormat="1" ht="18.75" customHeight="1">
      <c r="A21" s="67"/>
      <c r="B21" s="65"/>
      <c r="C21" s="17" t="s">
        <v>5</v>
      </c>
      <c r="D21" s="22" t="s">
        <v>17</v>
      </c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74"/>
      <c r="S21" s="175"/>
      <c r="T21" s="175"/>
      <c r="U21" s="175"/>
      <c r="V21" s="176"/>
    </row>
    <row r="22" spans="1:24" s="21" customFormat="1" ht="21.75" customHeight="1">
      <c r="A22" s="67"/>
      <c r="B22" s="65"/>
      <c r="C22" s="17" t="s">
        <v>6</v>
      </c>
      <c r="D22" s="205" t="s">
        <v>18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174"/>
      <c r="S22" s="175"/>
      <c r="T22" s="175"/>
      <c r="U22" s="175"/>
      <c r="V22" s="176"/>
      <c r="W22" s="30"/>
      <c r="X22" s="30"/>
    </row>
    <row r="23" spans="1:22" s="21" customFormat="1" ht="27" customHeight="1">
      <c r="A23" s="67"/>
      <c r="B23" s="65"/>
      <c r="C23" s="204" t="s">
        <v>74</v>
      </c>
      <c r="D23" s="204"/>
      <c r="E23" s="204"/>
      <c r="F23" s="27">
        <v>14670</v>
      </c>
      <c r="G23" s="27">
        <v>14670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6">
        <v>0</v>
      </c>
      <c r="O23" s="31">
        <v>14670</v>
      </c>
      <c r="P23" s="32">
        <v>14670</v>
      </c>
      <c r="Q23" s="33">
        <v>0</v>
      </c>
      <c r="R23" s="174"/>
      <c r="S23" s="175"/>
      <c r="T23" s="175"/>
      <c r="U23" s="175"/>
      <c r="V23" s="176"/>
    </row>
    <row r="24" spans="1:22" s="21" customFormat="1" ht="20.25" customHeight="1">
      <c r="A24" s="66" t="s">
        <v>26</v>
      </c>
      <c r="B24" s="81" t="s">
        <v>50</v>
      </c>
      <c r="C24" s="34" t="s">
        <v>7</v>
      </c>
      <c r="D24" s="18" t="s">
        <v>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58" t="s">
        <v>87</v>
      </c>
      <c r="S24" s="159"/>
      <c r="T24" s="159"/>
      <c r="U24" s="159"/>
      <c r="V24" s="160"/>
    </row>
    <row r="25" spans="1:22" s="21" customFormat="1" ht="22.5" customHeight="1">
      <c r="A25" s="67"/>
      <c r="B25" s="82"/>
      <c r="C25" s="34" t="s">
        <v>8</v>
      </c>
      <c r="D25" s="35" t="s">
        <v>16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61"/>
      <c r="S25" s="162"/>
      <c r="T25" s="162"/>
      <c r="U25" s="162"/>
      <c r="V25" s="163"/>
    </row>
    <row r="26" spans="1:22" s="21" customFormat="1" ht="21" customHeight="1">
      <c r="A26" s="67"/>
      <c r="B26" s="82"/>
      <c r="C26" s="34" t="s">
        <v>5</v>
      </c>
      <c r="D26" s="35" t="s">
        <v>23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61"/>
      <c r="S26" s="162"/>
      <c r="T26" s="162"/>
      <c r="U26" s="162"/>
      <c r="V26" s="163"/>
    </row>
    <row r="27" spans="1:22" s="21" customFormat="1" ht="21.75" customHeight="1">
      <c r="A27" s="67"/>
      <c r="B27" s="82"/>
      <c r="C27" s="34" t="s">
        <v>6</v>
      </c>
      <c r="D27" s="37" t="s">
        <v>24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61"/>
      <c r="S27" s="162"/>
      <c r="T27" s="162"/>
      <c r="U27" s="162"/>
      <c r="V27" s="163"/>
    </row>
    <row r="28" spans="1:22" s="21" customFormat="1" ht="26.25" customHeight="1">
      <c r="A28" s="68"/>
      <c r="B28" s="83"/>
      <c r="C28" s="90" t="s">
        <v>76</v>
      </c>
      <c r="D28" s="90"/>
      <c r="E28" s="90"/>
      <c r="F28" s="39">
        <v>2975655.74</v>
      </c>
      <c r="G28" s="39">
        <v>446348.35</v>
      </c>
      <c r="H28" s="39">
        <v>2529307.39</v>
      </c>
      <c r="I28" s="39">
        <f>SUM(J28:K28)</f>
        <v>785610.77</v>
      </c>
      <c r="J28" s="39">
        <v>117841.62</v>
      </c>
      <c r="K28" s="39">
        <v>667769.15</v>
      </c>
      <c r="L28" s="31">
        <f>SUM(M28:N28)</f>
        <v>995353.71</v>
      </c>
      <c r="M28" s="32">
        <v>149303.05</v>
      </c>
      <c r="N28" s="40">
        <v>846050.66</v>
      </c>
      <c r="O28" s="41">
        <f>SUM(P28:Q28)</f>
        <v>2765912.8</v>
      </c>
      <c r="P28" s="42">
        <v>414886.92</v>
      </c>
      <c r="Q28" s="43">
        <v>2351025.88</v>
      </c>
      <c r="R28" s="164"/>
      <c r="S28" s="165"/>
      <c r="T28" s="165"/>
      <c r="U28" s="165"/>
      <c r="V28" s="166"/>
    </row>
    <row r="29" spans="1:22" s="21" customFormat="1" ht="16.5" customHeight="1">
      <c r="A29" s="66" t="s">
        <v>27</v>
      </c>
      <c r="B29" s="69" t="s">
        <v>75</v>
      </c>
      <c r="C29" s="17" t="s">
        <v>7</v>
      </c>
      <c r="D29" s="18" t="s">
        <v>12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71" t="s">
        <v>89</v>
      </c>
      <c r="S29" s="172"/>
      <c r="T29" s="172"/>
      <c r="U29" s="172"/>
      <c r="V29" s="173"/>
    </row>
    <row r="30" spans="1:22" s="21" customFormat="1" ht="18.75" customHeight="1">
      <c r="A30" s="67"/>
      <c r="B30" s="70"/>
      <c r="C30" s="17" t="s">
        <v>8</v>
      </c>
      <c r="D30" s="35" t="s">
        <v>28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74"/>
      <c r="S30" s="175"/>
      <c r="T30" s="175"/>
      <c r="U30" s="175"/>
      <c r="V30" s="176"/>
    </row>
    <row r="31" spans="1:22" s="21" customFormat="1" ht="20.25" customHeight="1">
      <c r="A31" s="67"/>
      <c r="B31" s="70"/>
      <c r="C31" s="17" t="s">
        <v>5</v>
      </c>
      <c r="D31" s="35" t="s">
        <v>29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74"/>
      <c r="S31" s="175"/>
      <c r="T31" s="175"/>
      <c r="U31" s="175"/>
      <c r="V31" s="176"/>
    </row>
    <row r="32" spans="1:22" s="21" customFormat="1" ht="16.5" customHeight="1">
      <c r="A32" s="67"/>
      <c r="B32" s="70"/>
      <c r="C32" s="17" t="s">
        <v>6</v>
      </c>
      <c r="D32" s="37" t="s">
        <v>30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74"/>
      <c r="S32" s="175"/>
      <c r="T32" s="175"/>
      <c r="U32" s="175"/>
      <c r="V32" s="176"/>
    </row>
    <row r="33" spans="1:22" s="21" customFormat="1" ht="9.75" customHeight="1">
      <c r="A33" s="67"/>
      <c r="B33" s="70"/>
      <c r="C33" s="72" t="s">
        <v>76</v>
      </c>
      <c r="D33" s="73"/>
      <c r="E33" s="74"/>
      <c r="F33" s="167">
        <v>0</v>
      </c>
      <c r="G33" s="167">
        <v>0</v>
      </c>
      <c r="H33" s="167">
        <v>0</v>
      </c>
      <c r="I33" s="167">
        <v>235260.37</v>
      </c>
      <c r="J33" s="190">
        <v>35756.56</v>
      </c>
      <c r="K33" s="190">
        <v>199503.81</v>
      </c>
      <c r="L33" s="190">
        <v>0</v>
      </c>
      <c r="M33" s="190">
        <v>0</v>
      </c>
      <c r="N33" s="190">
        <v>0</v>
      </c>
      <c r="O33" s="167">
        <f>SUM(I33-L33)</f>
        <v>235260.37</v>
      </c>
      <c r="P33" s="167">
        <f>SUM(J33-M33)</f>
        <v>35756.56</v>
      </c>
      <c r="Q33" s="183">
        <f>SUM(K33-N33)</f>
        <v>199503.81</v>
      </c>
      <c r="R33" s="174"/>
      <c r="S33" s="175"/>
      <c r="T33" s="175"/>
      <c r="U33" s="175"/>
      <c r="V33" s="176"/>
    </row>
    <row r="34" spans="1:22" s="21" customFormat="1" ht="9" customHeight="1">
      <c r="A34" s="67"/>
      <c r="B34" s="70"/>
      <c r="C34" s="75"/>
      <c r="D34" s="76"/>
      <c r="E34" s="77"/>
      <c r="F34" s="168"/>
      <c r="G34" s="168"/>
      <c r="H34" s="168"/>
      <c r="I34" s="168"/>
      <c r="J34" s="191"/>
      <c r="K34" s="191"/>
      <c r="L34" s="191"/>
      <c r="M34" s="191"/>
      <c r="N34" s="191"/>
      <c r="O34" s="168"/>
      <c r="P34" s="168"/>
      <c r="Q34" s="184"/>
      <c r="R34" s="174"/>
      <c r="S34" s="175"/>
      <c r="T34" s="175"/>
      <c r="U34" s="175"/>
      <c r="V34" s="176"/>
    </row>
    <row r="35" spans="1:22" s="21" customFormat="1" ht="6" customHeight="1">
      <c r="A35" s="67"/>
      <c r="B35" s="70"/>
      <c r="C35" s="75"/>
      <c r="D35" s="76"/>
      <c r="E35" s="77"/>
      <c r="F35" s="168"/>
      <c r="G35" s="168"/>
      <c r="H35" s="168"/>
      <c r="I35" s="168"/>
      <c r="J35" s="191"/>
      <c r="K35" s="191"/>
      <c r="L35" s="191"/>
      <c r="M35" s="191"/>
      <c r="N35" s="191"/>
      <c r="O35" s="168"/>
      <c r="P35" s="168"/>
      <c r="Q35" s="184"/>
      <c r="R35" s="174"/>
      <c r="S35" s="175"/>
      <c r="T35" s="175"/>
      <c r="U35" s="175"/>
      <c r="V35" s="176"/>
    </row>
    <row r="36" spans="1:22" s="21" customFormat="1" ht="2.25" customHeight="1" hidden="1">
      <c r="A36" s="68"/>
      <c r="B36" s="71"/>
      <c r="C36" s="78"/>
      <c r="D36" s="79"/>
      <c r="E36" s="80"/>
      <c r="F36" s="169"/>
      <c r="G36" s="169"/>
      <c r="H36" s="169"/>
      <c r="I36" s="169"/>
      <c r="J36" s="192"/>
      <c r="K36" s="192"/>
      <c r="L36" s="192"/>
      <c r="M36" s="192"/>
      <c r="N36" s="192"/>
      <c r="O36" s="169"/>
      <c r="P36" s="169"/>
      <c r="Q36" s="185"/>
      <c r="R36" s="177"/>
      <c r="S36" s="178"/>
      <c r="T36" s="178"/>
      <c r="U36" s="178"/>
      <c r="V36" s="179"/>
    </row>
    <row r="37" spans="1:22" s="21" customFormat="1" ht="23.25" customHeight="1">
      <c r="A37" s="140" t="s">
        <v>99</v>
      </c>
      <c r="B37" s="170" t="s">
        <v>50</v>
      </c>
      <c r="C37" s="17" t="s">
        <v>7</v>
      </c>
      <c r="D37" s="18" t="s">
        <v>12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58" t="s">
        <v>87</v>
      </c>
      <c r="S37" s="159"/>
      <c r="T37" s="159"/>
      <c r="U37" s="159"/>
      <c r="V37" s="160"/>
    </row>
    <row r="38" spans="1:22" s="21" customFormat="1" ht="24.75" customHeight="1">
      <c r="A38" s="140"/>
      <c r="B38" s="170"/>
      <c r="C38" s="17" t="s">
        <v>8</v>
      </c>
      <c r="D38" s="35" t="s">
        <v>16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61"/>
      <c r="S38" s="162"/>
      <c r="T38" s="162"/>
      <c r="U38" s="162"/>
      <c r="V38" s="163"/>
    </row>
    <row r="39" spans="1:22" s="21" customFormat="1" ht="24" customHeight="1">
      <c r="A39" s="140"/>
      <c r="B39" s="170"/>
      <c r="C39" s="17" t="s">
        <v>5</v>
      </c>
      <c r="D39" s="35" t="s">
        <v>23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161"/>
      <c r="S39" s="162"/>
      <c r="T39" s="162"/>
      <c r="U39" s="162"/>
      <c r="V39" s="163"/>
    </row>
    <row r="40" spans="1:24" s="21" customFormat="1" ht="20.25" customHeight="1">
      <c r="A40" s="140"/>
      <c r="B40" s="170"/>
      <c r="C40" s="17" t="s">
        <v>6</v>
      </c>
      <c r="D40" s="37" t="s">
        <v>40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61"/>
      <c r="S40" s="162"/>
      <c r="T40" s="162"/>
      <c r="U40" s="162"/>
      <c r="V40" s="163"/>
      <c r="W40" s="30"/>
      <c r="X40" s="30"/>
    </row>
    <row r="41" spans="1:22" s="21" customFormat="1" ht="22.5" customHeight="1">
      <c r="A41" s="140"/>
      <c r="B41" s="170"/>
      <c r="C41" s="90" t="s">
        <v>76</v>
      </c>
      <c r="D41" s="90"/>
      <c r="E41" s="90"/>
      <c r="F41" s="32">
        <f>SUM(G41:H41)</f>
        <v>4164316.79</v>
      </c>
      <c r="G41" s="32">
        <v>624647.52</v>
      </c>
      <c r="H41" s="32">
        <v>3539669.27</v>
      </c>
      <c r="I41" s="32">
        <f>SUM(J41:K41)</f>
        <v>5024917.63</v>
      </c>
      <c r="J41" s="32">
        <v>753737.64</v>
      </c>
      <c r="K41" s="32">
        <v>4271179.99</v>
      </c>
      <c r="L41" s="32">
        <f>SUM(M41:N41)</f>
        <v>2647813.68</v>
      </c>
      <c r="M41" s="32">
        <v>397172.04</v>
      </c>
      <c r="N41" s="31">
        <v>2250641.64</v>
      </c>
      <c r="O41" s="31">
        <f>SUM(P41:Q41)</f>
        <v>6541420.74</v>
      </c>
      <c r="P41" s="31">
        <v>981213.12</v>
      </c>
      <c r="Q41" s="33">
        <v>5560207.62</v>
      </c>
      <c r="R41" s="164"/>
      <c r="S41" s="165"/>
      <c r="T41" s="165"/>
      <c r="U41" s="165"/>
      <c r="V41" s="166"/>
    </row>
    <row r="42" spans="1:22" s="21" customFormat="1" ht="33" customHeight="1">
      <c r="A42" s="84" t="s">
        <v>33</v>
      </c>
      <c r="B42" s="69" t="s">
        <v>37</v>
      </c>
      <c r="C42" s="17" t="s">
        <v>7</v>
      </c>
      <c r="D42" s="18" t="s">
        <v>12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58" t="s">
        <v>91</v>
      </c>
      <c r="S42" s="159"/>
      <c r="T42" s="159"/>
      <c r="U42" s="159"/>
      <c r="V42" s="160"/>
    </row>
    <row r="43" spans="1:22" s="21" customFormat="1" ht="40.5" customHeight="1">
      <c r="A43" s="85"/>
      <c r="B43" s="70"/>
      <c r="C43" s="17" t="s">
        <v>8</v>
      </c>
      <c r="D43" s="35" t="s">
        <v>34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61"/>
      <c r="S43" s="162"/>
      <c r="T43" s="162"/>
      <c r="U43" s="162"/>
      <c r="V43" s="163"/>
    </row>
    <row r="44" spans="1:22" s="21" customFormat="1" ht="40.5" customHeight="1">
      <c r="A44" s="85"/>
      <c r="B44" s="70"/>
      <c r="C44" s="17" t="s">
        <v>5</v>
      </c>
      <c r="D44" s="35" t="s">
        <v>35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61"/>
      <c r="S44" s="162"/>
      <c r="T44" s="162"/>
      <c r="U44" s="162"/>
      <c r="V44" s="163"/>
    </row>
    <row r="45" spans="1:22" s="21" customFormat="1" ht="66" customHeight="1">
      <c r="A45" s="85"/>
      <c r="B45" s="70"/>
      <c r="C45" s="17" t="s">
        <v>6</v>
      </c>
      <c r="D45" s="37" t="s">
        <v>36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61"/>
      <c r="S45" s="162"/>
      <c r="T45" s="162"/>
      <c r="U45" s="162"/>
      <c r="V45" s="163"/>
    </row>
    <row r="46" spans="1:22" s="21" customFormat="1" ht="98.25" customHeight="1">
      <c r="A46" s="86"/>
      <c r="B46" s="70"/>
      <c r="C46" s="138" t="s">
        <v>76</v>
      </c>
      <c r="D46" s="139"/>
      <c r="E46" s="139"/>
      <c r="F46" s="32">
        <v>6429816.36</v>
      </c>
      <c r="G46" s="32">
        <v>1678279.79</v>
      </c>
      <c r="H46" s="32">
        <v>4751536.57</v>
      </c>
      <c r="I46" s="31">
        <v>1723163.51</v>
      </c>
      <c r="J46" s="31">
        <v>1593591.8</v>
      </c>
      <c r="K46" s="31">
        <v>129571.71</v>
      </c>
      <c r="L46" s="31">
        <v>5107613.59</v>
      </c>
      <c r="M46" s="32">
        <v>1477415.85</v>
      </c>
      <c r="N46" s="40">
        <v>3630197.74</v>
      </c>
      <c r="O46" s="40">
        <v>3045366.28</v>
      </c>
      <c r="P46" s="32">
        <v>1794455.74</v>
      </c>
      <c r="Q46" s="44">
        <v>1250910.54</v>
      </c>
      <c r="R46" s="164"/>
      <c r="S46" s="165"/>
      <c r="T46" s="165"/>
      <c r="U46" s="165"/>
      <c r="V46" s="166"/>
    </row>
    <row r="47" spans="1:22" s="21" customFormat="1" ht="19.5" customHeight="1">
      <c r="A47" s="66" t="s">
        <v>39</v>
      </c>
      <c r="B47" s="69" t="s">
        <v>77</v>
      </c>
      <c r="C47" s="29" t="s">
        <v>7</v>
      </c>
      <c r="D47" s="35" t="s">
        <v>20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171" t="s">
        <v>104</v>
      </c>
      <c r="S47" s="172"/>
      <c r="T47" s="172"/>
      <c r="U47" s="172"/>
      <c r="V47" s="173"/>
    </row>
    <row r="48" spans="1:22" s="21" customFormat="1" ht="18" customHeight="1">
      <c r="A48" s="67"/>
      <c r="B48" s="65"/>
      <c r="C48" s="17" t="s">
        <v>8</v>
      </c>
      <c r="D48" s="35" t="s">
        <v>21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174"/>
      <c r="S48" s="175"/>
      <c r="T48" s="175"/>
      <c r="U48" s="175"/>
      <c r="V48" s="176"/>
    </row>
    <row r="49" spans="1:22" s="21" customFormat="1" ht="18.75" customHeight="1">
      <c r="A49" s="67"/>
      <c r="B49" s="65"/>
      <c r="C49" s="17" t="s">
        <v>5</v>
      </c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174"/>
      <c r="S49" s="175"/>
      <c r="T49" s="175"/>
      <c r="U49" s="175"/>
      <c r="V49" s="176"/>
    </row>
    <row r="50" spans="1:22" s="21" customFormat="1" ht="23.25" customHeight="1">
      <c r="A50" s="67"/>
      <c r="B50" s="65"/>
      <c r="C50" s="17" t="s">
        <v>6</v>
      </c>
      <c r="D50" s="45" t="s">
        <v>48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174"/>
      <c r="S50" s="175"/>
      <c r="T50" s="175"/>
      <c r="U50" s="175"/>
      <c r="V50" s="176"/>
    </row>
    <row r="51" spans="1:22" s="21" customFormat="1" ht="25.5" customHeight="1">
      <c r="A51" s="68"/>
      <c r="B51" s="87"/>
      <c r="C51" s="90" t="s">
        <v>76</v>
      </c>
      <c r="D51" s="90"/>
      <c r="E51" s="16" t="s">
        <v>49</v>
      </c>
      <c r="F51" s="31">
        <v>0</v>
      </c>
      <c r="G51" s="32">
        <v>0</v>
      </c>
      <c r="H51" s="32">
        <v>0</v>
      </c>
      <c r="I51" s="32">
        <v>8951.73</v>
      </c>
      <c r="J51" s="32">
        <v>1221</v>
      </c>
      <c r="K51" s="32">
        <v>7730.73</v>
      </c>
      <c r="L51" s="32">
        <v>811.73</v>
      </c>
      <c r="M51" s="31">
        <v>0</v>
      </c>
      <c r="N51" s="31">
        <v>811.73</v>
      </c>
      <c r="O51" s="32">
        <v>8140</v>
      </c>
      <c r="P51" s="32">
        <v>1221</v>
      </c>
      <c r="Q51" s="32">
        <v>6919</v>
      </c>
      <c r="R51" s="177"/>
      <c r="S51" s="178"/>
      <c r="T51" s="178"/>
      <c r="U51" s="178"/>
      <c r="V51" s="179"/>
    </row>
    <row r="52" spans="1:22" s="49" customFormat="1" ht="21.75" customHeight="1">
      <c r="A52" s="47" t="s">
        <v>11</v>
      </c>
      <c r="B52" s="47"/>
      <c r="C52" s="153" t="s">
        <v>10</v>
      </c>
      <c r="D52" s="154"/>
      <c r="E52" s="155"/>
      <c r="F52" s="48">
        <f>SUM(F57+F62+F67+F72+F77+F82+F87+F92+F97+F102+F107)</f>
        <v>811685.01</v>
      </c>
      <c r="G52" s="48">
        <f aca="true" t="shared" si="1" ref="G52:Q52">SUM(G57+G62+G67+G72+G77+G82+G87+G92+G97+G102+G107)</f>
        <v>118754.76</v>
      </c>
      <c r="H52" s="48">
        <f t="shared" si="1"/>
        <v>692930.25</v>
      </c>
      <c r="I52" s="48">
        <f t="shared" si="1"/>
        <v>260979.43000000002</v>
      </c>
      <c r="J52" s="48">
        <f t="shared" si="1"/>
        <v>39624.549999999996</v>
      </c>
      <c r="K52" s="48">
        <f t="shared" si="1"/>
        <v>221354.87999999998</v>
      </c>
      <c r="L52" s="48">
        <f t="shared" si="1"/>
        <v>10740.749999999998</v>
      </c>
      <c r="M52" s="48">
        <f t="shared" si="1"/>
        <v>3014.9900000000002</v>
      </c>
      <c r="N52" s="48">
        <f t="shared" si="1"/>
        <v>7725.76</v>
      </c>
      <c r="O52" s="48">
        <f t="shared" si="1"/>
        <v>1061923.69</v>
      </c>
      <c r="P52" s="48">
        <f t="shared" si="1"/>
        <v>155364.32000000004</v>
      </c>
      <c r="Q52" s="48">
        <f t="shared" si="1"/>
        <v>906559.3700000001</v>
      </c>
      <c r="R52" s="150"/>
      <c r="S52" s="151"/>
      <c r="T52" s="151"/>
      <c r="U52" s="151"/>
      <c r="V52" s="152"/>
    </row>
    <row r="53" spans="1:22" s="21" customFormat="1" ht="27.75" customHeight="1">
      <c r="A53" s="66" t="s">
        <v>102</v>
      </c>
      <c r="B53" s="69" t="s">
        <v>50</v>
      </c>
      <c r="C53" s="17" t="s">
        <v>7</v>
      </c>
      <c r="D53" s="18" t="s">
        <v>12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58" t="s">
        <v>88</v>
      </c>
      <c r="S53" s="159"/>
      <c r="T53" s="159"/>
      <c r="U53" s="159"/>
      <c r="V53" s="160"/>
    </row>
    <row r="54" spans="1:22" s="21" customFormat="1" ht="25.5" customHeight="1">
      <c r="A54" s="67"/>
      <c r="B54" s="70"/>
      <c r="C54" s="17" t="s">
        <v>8</v>
      </c>
      <c r="D54" s="35" t="s">
        <v>16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161"/>
      <c r="S54" s="162"/>
      <c r="T54" s="162"/>
      <c r="U54" s="162"/>
      <c r="V54" s="163"/>
    </row>
    <row r="55" spans="1:22" s="21" customFormat="1" ht="26.25" customHeight="1">
      <c r="A55" s="67"/>
      <c r="B55" s="70"/>
      <c r="C55" s="17" t="s">
        <v>5</v>
      </c>
      <c r="D55" s="35" t="s">
        <v>23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61"/>
      <c r="S55" s="162"/>
      <c r="T55" s="162"/>
      <c r="U55" s="162"/>
      <c r="V55" s="163"/>
    </row>
    <row r="56" spans="1:22" s="21" customFormat="1" ht="26.25" customHeight="1">
      <c r="A56" s="67"/>
      <c r="B56" s="70"/>
      <c r="C56" s="17" t="s">
        <v>6</v>
      </c>
      <c r="D56" s="45" t="s">
        <v>24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61"/>
      <c r="S56" s="162"/>
      <c r="T56" s="162"/>
      <c r="U56" s="162"/>
      <c r="V56" s="163"/>
    </row>
    <row r="57" spans="1:22" s="21" customFormat="1" ht="12.75" customHeight="1">
      <c r="A57" s="68"/>
      <c r="B57" s="70"/>
      <c r="C57" s="138" t="s">
        <v>76</v>
      </c>
      <c r="D57" s="139"/>
      <c r="E57" s="16" t="s">
        <v>52</v>
      </c>
      <c r="F57" s="32">
        <v>12200</v>
      </c>
      <c r="G57" s="32">
        <v>1830</v>
      </c>
      <c r="H57" s="32">
        <v>10370</v>
      </c>
      <c r="I57" s="32">
        <v>6250</v>
      </c>
      <c r="J57" s="32">
        <v>937.5</v>
      </c>
      <c r="K57" s="32">
        <v>5312.5</v>
      </c>
      <c r="L57" s="32">
        <v>0</v>
      </c>
      <c r="M57" s="32">
        <v>0</v>
      </c>
      <c r="N57" s="32">
        <v>0</v>
      </c>
      <c r="O57" s="32">
        <v>18450</v>
      </c>
      <c r="P57" s="32">
        <v>2767.5</v>
      </c>
      <c r="Q57" s="44">
        <v>15682.5</v>
      </c>
      <c r="R57" s="164"/>
      <c r="S57" s="165"/>
      <c r="T57" s="165"/>
      <c r="U57" s="165"/>
      <c r="V57" s="166"/>
    </row>
    <row r="58" spans="1:22" s="21" customFormat="1" ht="16.5" customHeight="1">
      <c r="A58" s="66" t="s">
        <v>25</v>
      </c>
      <c r="B58" s="69" t="s">
        <v>50</v>
      </c>
      <c r="C58" s="17" t="s">
        <v>7</v>
      </c>
      <c r="D58" s="18" t="s">
        <v>12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58" t="s">
        <v>90</v>
      </c>
      <c r="S58" s="159"/>
      <c r="T58" s="159"/>
      <c r="U58" s="159"/>
      <c r="V58" s="160"/>
    </row>
    <row r="59" spans="1:22" s="21" customFormat="1" ht="19.5" customHeight="1">
      <c r="A59" s="67"/>
      <c r="B59" s="70"/>
      <c r="C59" s="17" t="s">
        <v>8</v>
      </c>
      <c r="D59" s="35" t="s">
        <v>16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161"/>
      <c r="S59" s="162"/>
      <c r="T59" s="162"/>
      <c r="U59" s="162"/>
      <c r="V59" s="163"/>
    </row>
    <row r="60" spans="1:22" s="21" customFormat="1" ht="15.75" customHeight="1">
      <c r="A60" s="67"/>
      <c r="B60" s="70"/>
      <c r="C60" s="17" t="s">
        <v>5</v>
      </c>
      <c r="D60" s="35" t="s">
        <v>23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161"/>
      <c r="S60" s="162"/>
      <c r="T60" s="162"/>
      <c r="U60" s="162"/>
      <c r="V60" s="163"/>
    </row>
    <row r="61" spans="1:22" s="21" customFormat="1" ht="19.5" customHeight="1">
      <c r="A61" s="67"/>
      <c r="B61" s="70"/>
      <c r="C61" s="17" t="s">
        <v>6</v>
      </c>
      <c r="D61" s="37" t="s">
        <v>40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61"/>
      <c r="S61" s="162"/>
      <c r="T61" s="162"/>
      <c r="U61" s="162"/>
      <c r="V61" s="163"/>
    </row>
    <row r="62" spans="1:22" s="21" customFormat="1" ht="21" customHeight="1">
      <c r="A62" s="68"/>
      <c r="B62" s="70"/>
      <c r="C62" s="138" t="s">
        <v>76</v>
      </c>
      <c r="D62" s="139"/>
      <c r="E62" s="16" t="s">
        <v>52</v>
      </c>
      <c r="F62" s="32">
        <v>18300</v>
      </c>
      <c r="G62" s="32">
        <v>2745</v>
      </c>
      <c r="H62" s="32">
        <v>15555</v>
      </c>
      <c r="I62" s="32">
        <v>150</v>
      </c>
      <c r="J62" s="32">
        <v>22.5</v>
      </c>
      <c r="K62" s="32">
        <v>127.5</v>
      </c>
      <c r="L62" s="32">
        <v>0</v>
      </c>
      <c r="M62" s="32">
        <v>0</v>
      </c>
      <c r="N62" s="32">
        <v>0</v>
      </c>
      <c r="O62" s="32">
        <f>SUM(P62:Q62)</f>
        <v>18450</v>
      </c>
      <c r="P62" s="32">
        <v>2767.5</v>
      </c>
      <c r="Q62" s="44">
        <v>15682.5</v>
      </c>
      <c r="R62" s="164"/>
      <c r="S62" s="165"/>
      <c r="T62" s="165"/>
      <c r="U62" s="165"/>
      <c r="V62" s="166"/>
    </row>
    <row r="63" spans="1:22" s="21" customFormat="1" ht="14.25" customHeight="1">
      <c r="A63" s="84" t="s">
        <v>31</v>
      </c>
      <c r="B63" s="69" t="s">
        <v>37</v>
      </c>
      <c r="C63" s="17" t="s">
        <v>7</v>
      </c>
      <c r="D63" s="18" t="s">
        <v>12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58" t="s">
        <v>92</v>
      </c>
      <c r="S63" s="159"/>
      <c r="T63" s="159"/>
      <c r="U63" s="159"/>
      <c r="V63" s="160"/>
    </row>
    <row r="64" spans="1:22" s="21" customFormat="1" ht="15.75" customHeight="1">
      <c r="A64" s="85"/>
      <c r="B64" s="70"/>
      <c r="C64" s="17" t="s">
        <v>8</v>
      </c>
      <c r="D64" s="35" t="s">
        <v>34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161"/>
      <c r="S64" s="162"/>
      <c r="T64" s="162"/>
      <c r="U64" s="162"/>
      <c r="V64" s="163"/>
    </row>
    <row r="65" spans="1:22" s="21" customFormat="1" ht="13.5" customHeight="1">
      <c r="A65" s="85"/>
      <c r="B65" s="70"/>
      <c r="C65" s="17" t="s">
        <v>5</v>
      </c>
      <c r="D65" s="35" t="s">
        <v>35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161"/>
      <c r="S65" s="162"/>
      <c r="T65" s="162"/>
      <c r="U65" s="162"/>
      <c r="V65" s="163"/>
    </row>
    <row r="66" spans="1:22" s="21" customFormat="1" ht="21" customHeight="1">
      <c r="A66" s="85"/>
      <c r="B66" s="70"/>
      <c r="C66" s="17" t="s">
        <v>6</v>
      </c>
      <c r="D66" s="45" t="s">
        <v>36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61"/>
      <c r="S66" s="162"/>
      <c r="T66" s="162"/>
      <c r="U66" s="162"/>
      <c r="V66" s="163"/>
    </row>
    <row r="67" spans="1:22" s="21" customFormat="1" ht="24" customHeight="1">
      <c r="A67" s="86"/>
      <c r="B67" s="70"/>
      <c r="C67" s="90" t="s">
        <v>76</v>
      </c>
      <c r="D67" s="90"/>
      <c r="E67" s="50" t="s">
        <v>37</v>
      </c>
      <c r="F67" s="32">
        <v>15152.01</v>
      </c>
      <c r="G67" s="32">
        <v>3519.81</v>
      </c>
      <c r="H67" s="32">
        <v>11632.2</v>
      </c>
      <c r="I67" s="32">
        <v>647.79</v>
      </c>
      <c r="J67" s="32">
        <v>150.48</v>
      </c>
      <c r="K67" s="32">
        <v>497.31</v>
      </c>
      <c r="L67" s="32">
        <v>9649.8</v>
      </c>
      <c r="M67" s="32">
        <v>2203.26</v>
      </c>
      <c r="N67" s="32">
        <v>7446.54</v>
      </c>
      <c r="O67" s="32">
        <v>6150</v>
      </c>
      <c r="P67" s="32">
        <v>1467.03</v>
      </c>
      <c r="Q67" s="44">
        <v>4682.97</v>
      </c>
      <c r="R67" s="164"/>
      <c r="S67" s="165"/>
      <c r="T67" s="165"/>
      <c r="U67" s="165"/>
      <c r="V67" s="166"/>
    </row>
    <row r="68" spans="1:22" s="21" customFormat="1" ht="15" customHeight="1">
      <c r="A68" s="84" t="s">
        <v>32</v>
      </c>
      <c r="B68" s="69" t="s">
        <v>54</v>
      </c>
      <c r="C68" s="29" t="s">
        <v>7</v>
      </c>
      <c r="D68" s="35" t="s">
        <v>20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141" t="s">
        <v>95</v>
      </c>
      <c r="S68" s="142"/>
      <c r="T68" s="142"/>
      <c r="U68" s="142"/>
      <c r="V68" s="143"/>
    </row>
    <row r="69" spans="1:22" s="21" customFormat="1" ht="12.75">
      <c r="A69" s="85"/>
      <c r="B69" s="65"/>
      <c r="C69" s="17" t="s">
        <v>8</v>
      </c>
      <c r="D69" s="35" t="s">
        <v>63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144"/>
      <c r="S69" s="145"/>
      <c r="T69" s="145"/>
      <c r="U69" s="145"/>
      <c r="V69" s="146"/>
    </row>
    <row r="70" spans="1:22" s="21" customFormat="1" ht="12.75">
      <c r="A70" s="85"/>
      <c r="B70" s="65"/>
      <c r="C70" s="17" t="s">
        <v>5</v>
      </c>
      <c r="D70" s="35" t="s">
        <v>64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144"/>
      <c r="S70" s="145"/>
      <c r="T70" s="145"/>
      <c r="U70" s="145"/>
      <c r="V70" s="146"/>
    </row>
    <row r="71" spans="1:22" s="21" customFormat="1" ht="12.75">
      <c r="A71" s="85"/>
      <c r="B71" s="65"/>
      <c r="C71" s="17" t="s">
        <v>6</v>
      </c>
      <c r="D71" s="45" t="s">
        <v>62</v>
      </c>
      <c r="E71" s="46"/>
      <c r="F71" s="46"/>
      <c r="G71" s="46"/>
      <c r="H71" s="46"/>
      <c r="I71" s="46"/>
      <c r="J71" s="51"/>
      <c r="K71" s="51"/>
      <c r="L71" s="51"/>
      <c r="M71" s="51"/>
      <c r="N71" s="51"/>
      <c r="O71" s="51"/>
      <c r="P71" s="51"/>
      <c r="Q71" s="51"/>
      <c r="R71" s="144"/>
      <c r="S71" s="145"/>
      <c r="T71" s="145"/>
      <c r="U71" s="145"/>
      <c r="V71" s="146"/>
    </row>
    <row r="72" spans="1:22" s="21" customFormat="1" ht="12.75" customHeight="1">
      <c r="A72" s="86"/>
      <c r="B72" s="87"/>
      <c r="C72" s="34" t="s">
        <v>76</v>
      </c>
      <c r="D72" s="52"/>
      <c r="E72" s="16" t="s">
        <v>54</v>
      </c>
      <c r="F72" s="31">
        <v>68450</v>
      </c>
      <c r="G72" s="32">
        <v>10267.5</v>
      </c>
      <c r="H72" s="32">
        <v>58182.5</v>
      </c>
      <c r="I72" s="32">
        <v>3035</v>
      </c>
      <c r="J72" s="32">
        <v>455.25</v>
      </c>
      <c r="K72" s="32">
        <v>2579.75</v>
      </c>
      <c r="L72" s="32">
        <v>0</v>
      </c>
      <c r="M72" s="31">
        <v>0</v>
      </c>
      <c r="N72" s="31">
        <v>0</v>
      </c>
      <c r="O72" s="31">
        <f>SUM(F72+I72)</f>
        <v>71485</v>
      </c>
      <c r="P72" s="31">
        <f>SUM(G72+J72)</f>
        <v>10722.75</v>
      </c>
      <c r="Q72" s="31">
        <f>SUM(H72+K72)</f>
        <v>60762.25</v>
      </c>
      <c r="R72" s="147"/>
      <c r="S72" s="148"/>
      <c r="T72" s="148"/>
      <c r="U72" s="148"/>
      <c r="V72" s="149"/>
    </row>
    <row r="73" spans="1:22" s="21" customFormat="1" ht="14.25" customHeight="1">
      <c r="A73" s="84" t="s">
        <v>51</v>
      </c>
      <c r="B73" s="69" t="s">
        <v>45</v>
      </c>
      <c r="C73" s="29" t="s">
        <v>7</v>
      </c>
      <c r="D73" s="18" t="s">
        <v>20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58" t="s">
        <v>100</v>
      </c>
      <c r="S73" s="159"/>
      <c r="T73" s="159"/>
      <c r="U73" s="159"/>
      <c r="V73" s="160"/>
    </row>
    <row r="74" spans="1:22" s="21" customFormat="1" ht="15" customHeight="1">
      <c r="A74" s="85"/>
      <c r="B74" s="70"/>
      <c r="C74" s="17" t="s">
        <v>8</v>
      </c>
      <c r="D74" s="35" t="s">
        <v>42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161"/>
      <c r="S74" s="162"/>
      <c r="T74" s="162"/>
      <c r="U74" s="162"/>
      <c r="V74" s="163"/>
    </row>
    <row r="75" spans="1:22" s="21" customFormat="1" ht="19.5" customHeight="1">
      <c r="A75" s="85"/>
      <c r="B75" s="70"/>
      <c r="C75" s="17" t="s">
        <v>5</v>
      </c>
      <c r="D75" s="35" t="s">
        <v>43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161"/>
      <c r="S75" s="162"/>
      <c r="T75" s="162"/>
      <c r="U75" s="162"/>
      <c r="V75" s="163"/>
    </row>
    <row r="76" spans="1:22" s="21" customFormat="1" ht="13.5" customHeight="1">
      <c r="A76" s="85"/>
      <c r="B76" s="70"/>
      <c r="C76" s="17" t="s">
        <v>6</v>
      </c>
      <c r="D76" s="45" t="s">
        <v>44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61"/>
      <c r="S76" s="162"/>
      <c r="T76" s="162"/>
      <c r="U76" s="162"/>
      <c r="V76" s="163"/>
    </row>
    <row r="77" spans="1:22" s="21" customFormat="1" ht="25.5" customHeight="1">
      <c r="A77" s="86"/>
      <c r="B77" s="70"/>
      <c r="C77" s="90" t="s">
        <v>76</v>
      </c>
      <c r="D77" s="90"/>
      <c r="E77" s="50" t="s">
        <v>45</v>
      </c>
      <c r="F77" s="31">
        <v>617493</v>
      </c>
      <c r="G77" s="32">
        <v>92623.95</v>
      </c>
      <c r="H77" s="32">
        <v>524869.05</v>
      </c>
      <c r="I77" s="32">
        <v>34713.44</v>
      </c>
      <c r="J77" s="32">
        <v>5207.02</v>
      </c>
      <c r="K77" s="32">
        <v>29506.42</v>
      </c>
      <c r="L77" s="32"/>
      <c r="M77" s="31"/>
      <c r="N77" s="31"/>
      <c r="O77" s="31">
        <f>SUM(F77+I77)</f>
        <v>652206.44</v>
      </c>
      <c r="P77" s="31">
        <f>SUM(G77+J77)</f>
        <v>97830.97</v>
      </c>
      <c r="Q77" s="31">
        <f>SUM(H77+K77)</f>
        <v>554375.4700000001</v>
      </c>
      <c r="R77" s="164"/>
      <c r="S77" s="165"/>
      <c r="T77" s="165"/>
      <c r="U77" s="165"/>
      <c r="V77" s="166"/>
    </row>
    <row r="78" spans="1:22" s="21" customFormat="1" ht="15" customHeight="1">
      <c r="A78" s="66" t="s">
        <v>82</v>
      </c>
      <c r="B78" s="69" t="s">
        <v>103</v>
      </c>
      <c r="C78" s="29" t="s">
        <v>7</v>
      </c>
      <c r="D78" s="35" t="s">
        <v>20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193" t="s">
        <v>105</v>
      </c>
      <c r="S78" s="194"/>
      <c r="T78" s="194"/>
      <c r="U78" s="194"/>
      <c r="V78" s="195"/>
    </row>
    <row r="79" spans="1:22" s="21" customFormat="1" ht="12.75">
      <c r="A79" s="67"/>
      <c r="B79" s="65"/>
      <c r="C79" s="17" t="s">
        <v>8</v>
      </c>
      <c r="D79" s="35" t="s">
        <v>21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196"/>
      <c r="S79" s="197"/>
      <c r="T79" s="197"/>
      <c r="U79" s="197"/>
      <c r="V79" s="198"/>
    </row>
    <row r="80" spans="1:22" s="21" customFormat="1" ht="12.75">
      <c r="A80" s="67"/>
      <c r="B80" s="65"/>
      <c r="C80" s="17" t="s">
        <v>5</v>
      </c>
      <c r="D80" s="35" t="s">
        <v>47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196"/>
      <c r="S80" s="197"/>
      <c r="T80" s="197"/>
      <c r="U80" s="197"/>
      <c r="V80" s="198"/>
    </row>
    <row r="81" spans="1:22" s="21" customFormat="1" ht="18" customHeight="1">
      <c r="A81" s="67"/>
      <c r="B81" s="65"/>
      <c r="C81" s="17" t="s">
        <v>6</v>
      </c>
      <c r="D81" s="45" t="s">
        <v>48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196"/>
      <c r="S81" s="197"/>
      <c r="T81" s="197"/>
      <c r="U81" s="197"/>
      <c r="V81" s="198"/>
    </row>
    <row r="82" spans="1:22" s="21" customFormat="1" ht="21.75" customHeight="1">
      <c r="A82" s="68"/>
      <c r="B82" s="87"/>
      <c r="C82" s="90" t="s">
        <v>76</v>
      </c>
      <c r="D82" s="90"/>
      <c r="E82" s="16" t="s">
        <v>49</v>
      </c>
      <c r="F82" s="31">
        <v>0</v>
      </c>
      <c r="G82" s="32">
        <v>0</v>
      </c>
      <c r="H82" s="32">
        <v>0</v>
      </c>
      <c r="I82" s="32">
        <v>166111.98</v>
      </c>
      <c r="J82" s="32">
        <v>25606.77</v>
      </c>
      <c r="K82" s="32">
        <v>140505.21</v>
      </c>
      <c r="L82" s="32">
        <v>811.73</v>
      </c>
      <c r="M82" s="31">
        <v>811.73</v>
      </c>
      <c r="N82" s="31">
        <v>0</v>
      </c>
      <c r="O82" s="32">
        <v>165300.25</v>
      </c>
      <c r="P82" s="32">
        <v>24795.04</v>
      </c>
      <c r="Q82" s="32">
        <v>140505.21</v>
      </c>
      <c r="R82" s="199"/>
      <c r="S82" s="200"/>
      <c r="T82" s="200"/>
      <c r="U82" s="200"/>
      <c r="V82" s="201"/>
    </row>
    <row r="83" spans="1:22" s="21" customFormat="1" ht="12.75" customHeight="1">
      <c r="A83" s="84" t="s">
        <v>38</v>
      </c>
      <c r="B83" s="69" t="s">
        <v>54</v>
      </c>
      <c r="C83" s="29" t="s">
        <v>7</v>
      </c>
      <c r="D83" s="35" t="s">
        <v>20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158" t="s">
        <v>94</v>
      </c>
      <c r="S83" s="159"/>
      <c r="T83" s="159"/>
      <c r="U83" s="159"/>
      <c r="V83" s="160"/>
    </row>
    <row r="84" spans="1:22" s="21" customFormat="1" ht="18.75" customHeight="1">
      <c r="A84" s="85"/>
      <c r="B84" s="70"/>
      <c r="C84" s="17" t="s">
        <v>8</v>
      </c>
      <c r="D84" s="35" t="s">
        <v>55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161"/>
      <c r="S84" s="162"/>
      <c r="T84" s="162"/>
      <c r="U84" s="162"/>
      <c r="V84" s="163"/>
    </row>
    <row r="85" spans="1:22" s="21" customFormat="1" ht="15.75" customHeight="1">
      <c r="A85" s="85"/>
      <c r="B85" s="70"/>
      <c r="C85" s="17" t="s">
        <v>5</v>
      </c>
      <c r="D85" s="35" t="s">
        <v>56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161"/>
      <c r="S85" s="162"/>
      <c r="T85" s="162"/>
      <c r="U85" s="162"/>
      <c r="V85" s="163"/>
    </row>
    <row r="86" spans="1:22" s="21" customFormat="1" ht="17.25" customHeight="1">
      <c r="A86" s="85"/>
      <c r="B86" s="70"/>
      <c r="C86" s="17" t="s">
        <v>6</v>
      </c>
      <c r="D86" s="45" t="s">
        <v>53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161"/>
      <c r="S86" s="162"/>
      <c r="T86" s="162"/>
      <c r="U86" s="162"/>
      <c r="V86" s="163"/>
    </row>
    <row r="87" spans="1:22" s="21" customFormat="1" ht="29.25" customHeight="1">
      <c r="A87" s="86"/>
      <c r="B87" s="70"/>
      <c r="C87" s="90" t="s">
        <v>76</v>
      </c>
      <c r="D87" s="90"/>
      <c r="E87" s="50" t="s">
        <v>54</v>
      </c>
      <c r="F87" s="31">
        <v>22450</v>
      </c>
      <c r="G87" s="32">
        <v>3367.5</v>
      </c>
      <c r="H87" s="32">
        <v>19082.5</v>
      </c>
      <c r="I87" s="32">
        <v>354.22</v>
      </c>
      <c r="J87" s="32">
        <v>53.13</v>
      </c>
      <c r="K87" s="32">
        <v>301.09</v>
      </c>
      <c r="L87" s="32"/>
      <c r="M87" s="31"/>
      <c r="N87" s="31"/>
      <c r="O87" s="31">
        <f>SUM(F87+I87)</f>
        <v>22804.22</v>
      </c>
      <c r="P87" s="31">
        <f>SUM(G87+J87)</f>
        <v>3420.63</v>
      </c>
      <c r="Q87" s="31">
        <f>SUM(H87+K87)</f>
        <v>19383.59</v>
      </c>
      <c r="R87" s="164"/>
      <c r="S87" s="165"/>
      <c r="T87" s="165"/>
      <c r="U87" s="165"/>
      <c r="V87" s="166"/>
    </row>
    <row r="88" spans="1:22" s="21" customFormat="1" ht="15" customHeight="1">
      <c r="A88" s="66" t="s">
        <v>41</v>
      </c>
      <c r="B88" s="69" t="s">
        <v>59</v>
      </c>
      <c r="C88" s="29" t="s">
        <v>7</v>
      </c>
      <c r="D88" s="35" t="s">
        <v>57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41" t="s">
        <v>93</v>
      </c>
      <c r="S88" s="142"/>
      <c r="T88" s="142"/>
      <c r="U88" s="142"/>
      <c r="V88" s="143"/>
    </row>
    <row r="89" spans="1:22" s="21" customFormat="1" ht="12.75">
      <c r="A89" s="67"/>
      <c r="B89" s="65"/>
      <c r="C89" s="17" t="s">
        <v>8</v>
      </c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44"/>
      <c r="S89" s="145"/>
      <c r="T89" s="145"/>
      <c r="U89" s="145"/>
      <c r="V89" s="146"/>
    </row>
    <row r="90" spans="1:22" s="21" customFormat="1" ht="12.75">
      <c r="A90" s="67"/>
      <c r="B90" s="65"/>
      <c r="C90" s="17" t="s">
        <v>5</v>
      </c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144"/>
      <c r="S90" s="145"/>
      <c r="T90" s="145"/>
      <c r="U90" s="145"/>
      <c r="V90" s="146"/>
    </row>
    <row r="91" spans="1:22" s="21" customFormat="1" ht="12.75">
      <c r="A91" s="67"/>
      <c r="B91" s="65"/>
      <c r="C91" s="17" t="s">
        <v>6</v>
      </c>
      <c r="D91" s="45" t="s">
        <v>58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144"/>
      <c r="S91" s="145"/>
      <c r="T91" s="145"/>
      <c r="U91" s="145"/>
      <c r="V91" s="146"/>
    </row>
    <row r="92" spans="1:22" s="21" customFormat="1" ht="15" customHeight="1">
      <c r="A92" s="68"/>
      <c r="B92" s="87"/>
      <c r="C92" s="90" t="s">
        <v>76</v>
      </c>
      <c r="D92" s="90"/>
      <c r="E92" s="16" t="s">
        <v>59</v>
      </c>
      <c r="F92" s="31">
        <v>28300</v>
      </c>
      <c r="G92" s="32">
        <v>0</v>
      </c>
      <c r="H92" s="32">
        <v>28300</v>
      </c>
      <c r="I92" s="32">
        <v>1771</v>
      </c>
      <c r="J92" s="32">
        <v>0</v>
      </c>
      <c r="K92" s="32">
        <v>1771</v>
      </c>
      <c r="L92" s="32">
        <v>279.22</v>
      </c>
      <c r="M92" s="31"/>
      <c r="N92" s="31">
        <v>279.22</v>
      </c>
      <c r="O92" s="31">
        <v>29791.78</v>
      </c>
      <c r="P92" s="32">
        <v>0</v>
      </c>
      <c r="Q92" s="33">
        <v>29791.78</v>
      </c>
      <c r="R92" s="147"/>
      <c r="S92" s="148"/>
      <c r="T92" s="148"/>
      <c r="U92" s="148"/>
      <c r="V92" s="149"/>
    </row>
    <row r="93" spans="1:22" s="21" customFormat="1" ht="15" customHeight="1">
      <c r="A93" s="84" t="s">
        <v>46</v>
      </c>
      <c r="B93" s="69" t="s">
        <v>54</v>
      </c>
      <c r="C93" s="29" t="s">
        <v>7</v>
      </c>
      <c r="D93" s="35" t="s">
        <v>20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41" t="s">
        <v>97</v>
      </c>
      <c r="S93" s="142"/>
      <c r="T93" s="142"/>
      <c r="U93" s="142"/>
      <c r="V93" s="143"/>
    </row>
    <row r="94" spans="1:22" s="21" customFormat="1" ht="12.75">
      <c r="A94" s="85"/>
      <c r="B94" s="65"/>
      <c r="C94" s="17" t="s">
        <v>8</v>
      </c>
      <c r="D94" s="35" t="s">
        <v>63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144"/>
      <c r="S94" s="145"/>
      <c r="T94" s="145"/>
      <c r="U94" s="145"/>
      <c r="V94" s="146"/>
    </row>
    <row r="95" spans="1:22" s="21" customFormat="1" ht="12.75">
      <c r="A95" s="85"/>
      <c r="B95" s="65"/>
      <c r="C95" s="17" t="s">
        <v>5</v>
      </c>
      <c r="D95" s="35" t="s">
        <v>64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144"/>
      <c r="S95" s="145"/>
      <c r="T95" s="145"/>
      <c r="U95" s="145"/>
      <c r="V95" s="146"/>
    </row>
    <row r="96" spans="1:22" s="21" customFormat="1" ht="12.75">
      <c r="A96" s="85"/>
      <c r="B96" s="65"/>
      <c r="C96" s="17" t="s">
        <v>6</v>
      </c>
      <c r="D96" s="202" t="s">
        <v>96</v>
      </c>
      <c r="E96" s="203"/>
      <c r="F96" s="203"/>
      <c r="G96" s="203"/>
      <c r="H96" s="203"/>
      <c r="I96" s="46"/>
      <c r="J96" s="51"/>
      <c r="K96" s="51"/>
      <c r="L96" s="51"/>
      <c r="M96" s="51"/>
      <c r="N96" s="51"/>
      <c r="O96" s="51"/>
      <c r="P96" s="51"/>
      <c r="Q96" s="51"/>
      <c r="R96" s="144"/>
      <c r="S96" s="145"/>
      <c r="T96" s="145"/>
      <c r="U96" s="145"/>
      <c r="V96" s="146"/>
    </row>
    <row r="97" spans="1:22" s="21" customFormat="1" ht="12.75" customHeight="1">
      <c r="A97" s="86"/>
      <c r="B97" s="87"/>
      <c r="C97" s="34" t="s">
        <v>76</v>
      </c>
      <c r="D97" s="52"/>
      <c r="E97" s="16" t="s">
        <v>54</v>
      </c>
      <c r="F97" s="31">
        <v>0</v>
      </c>
      <c r="G97" s="32">
        <v>0</v>
      </c>
      <c r="H97" s="32">
        <v>0</v>
      </c>
      <c r="I97" s="32">
        <v>43160</v>
      </c>
      <c r="J97" s="32">
        <v>6474</v>
      </c>
      <c r="K97" s="32">
        <v>36686</v>
      </c>
      <c r="L97" s="32">
        <v>0</v>
      </c>
      <c r="M97" s="31">
        <v>0</v>
      </c>
      <c r="N97" s="31">
        <v>0</v>
      </c>
      <c r="O97" s="31">
        <v>43160</v>
      </c>
      <c r="P97" s="32">
        <v>6474</v>
      </c>
      <c r="Q97" s="33">
        <v>36686</v>
      </c>
      <c r="R97" s="147"/>
      <c r="S97" s="148"/>
      <c r="T97" s="148"/>
      <c r="U97" s="148"/>
      <c r="V97" s="149"/>
    </row>
    <row r="98" spans="1:22" s="21" customFormat="1" ht="15" customHeight="1">
      <c r="A98" s="66" t="s">
        <v>60</v>
      </c>
      <c r="B98" s="69" t="s">
        <v>78</v>
      </c>
      <c r="C98" s="29" t="s">
        <v>7</v>
      </c>
      <c r="D98" s="53" t="s">
        <v>20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141" t="s">
        <v>101</v>
      </c>
      <c r="S98" s="142"/>
      <c r="T98" s="142"/>
      <c r="U98" s="142"/>
      <c r="V98" s="143"/>
    </row>
    <row r="99" spans="1:22" s="21" customFormat="1" ht="12.75">
      <c r="A99" s="67"/>
      <c r="B99" s="65"/>
      <c r="C99" s="17" t="s">
        <v>8</v>
      </c>
      <c r="D99" s="53" t="s">
        <v>55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144"/>
      <c r="S99" s="145"/>
      <c r="T99" s="145"/>
      <c r="U99" s="145"/>
      <c r="V99" s="146"/>
    </row>
    <row r="100" spans="1:22" s="21" customFormat="1" ht="12.75">
      <c r="A100" s="67"/>
      <c r="B100" s="65"/>
      <c r="C100" s="17" t="s">
        <v>5</v>
      </c>
      <c r="D100" s="53" t="s">
        <v>65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144"/>
      <c r="S100" s="145"/>
      <c r="T100" s="145"/>
      <c r="U100" s="145"/>
      <c r="V100" s="146"/>
    </row>
    <row r="101" spans="1:22" s="21" customFormat="1" ht="12.75">
      <c r="A101" s="67"/>
      <c r="B101" s="65"/>
      <c r="C101" s="17" t="s">
        <v>6</v>
      </c>
      <c r="D101" s="55" t="s">
        <v>66</v>
      </c>
      <c r="E101" s="56"/>
      <c r="F101" s="56"/>
      <c r="G101" s="56"/>
      <c r="H101" s="56"/>
      <c r="I101" s="56"/>
      <c r="J101" s="56"/>
      <c r="K101" s="56"/>
      <c r="L101" s="56"/>
      <c r="M101" s="57"/>
      <c r="N101" s="57"/>
      <c r="O101" s="57"/>
      <c r="P101" s="57"/>
      <c r="Q101" s="57"/>
      <c r="R101" s="144"/>
      <c r="S101" s="145"/>
      <c r="T101" s="145"/>
      <c r="U101" s="145"/>
      <c r="V101" s="146"/>
    </row>
    <row r="102" spans="1:22" s="21" customFormat="1" ht="12.75" customHeight="1">
      <c r="A102" s="68"/>
      <c r="B102" s="87"/>
      <c r="C102" s="90" t="s">
        <v>76</v>
      </c>
      <c r="D102" s="90"/>
      <c r="E102" s="16"/>
      <c r="F102" s="31">
        <v>14670</v>
      </c>
      <c r="G102" s="32">
        <v>2200.5</v>
      </c>
      <c r="H102" s="32">
        <v>12469.5</v>
      </c>
      <c r="I102" s="32">
        <v>2393</v>
      </c>
      <c r="J102" s="32">
        <v>358.95</v>
      </c>
      <c r="K102" s="32">
        <v>2034.05</v>
      </c>
      <c r="L102" s="32"/>
      <c r="M102" s="31"/>
      <c r="N102" s="31"/>
      <c r="O102" s="31">
        <f>SUM(F102+I102)</f>
        <v>17063</v>
      </c>
      <c r="P102" s="31">
        <f>SUM(G102+J102)</f>
        <v>2559.45</v>
      </c>
      <c r="Q102" s="31">
        <f>SUM(H102+K102)</f>
        <v>14503.55</v>
      </c>
      <c r="R102" s="147"/>
      <c r="S102" s="148"/>
      <c r="T102" s="148"/>
      <c r="U102" s="148"/>
      <c r="V102" s="149"/>
    </row>
    <row r="103" spans="1:22" s="21" customFormat="1" ht="15" customHeight="1">
      <c r="A103" s="66" t="s">
        <v>61</v>
      </c>
      <c r="B103" s="69" t="s">
        <v>78</v>
      </c>
      <c r="C103" s="29" t="s">
        <v>7</v>
      </c>
      <c r="D103" s="53" t="s">
        <v>20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141" t="s">
        <v>101</v>
      </c>
      <c r="S103" s="142"/>
      <c r="T103" s="142"/>
      <c r="U103" s="142"/>
      <c r="V103" s="143"/>
    </row>
    <row r="104" spans="1:22" s="21" customFormat="1" ht="12.75">
      <c r="A104" s="67"/>
      <c r="B104" s="65"/>
      <c r="C104" s="17" t="s">
        <v>8</v>
      </c>
      <c r="D104" s="53" t="s">
        <v>55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144"/>
      <c r="S104" s="145"/>
      <c r="T104" s="145"/>
      <c r="U104" s="145"/>
      <c r="V104" s="146"/>
    </row>
    <row r="105" spans="1:22" s="21" customFormat="1" ht="12.75">
      <c r="A105" s="67"/>
      <c r="B105" s="65"/>
      <c r="C105" s="17" t="s">
        <v>5</v>
      </c>
      <c r="D105" s="53" t="s">
        <v>65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144"/>
      <c r="S105" s="145"/>
      <c r="T105" s="145"/>
      <c r="U105" s="145"/>
      <c r="V105" s="146"/>
    </row>
    <row r="106" spans="1:22" s="21" customFormat="1" ht="12.75">
      <c r="A106" s="67"/>
      <c r="B106" s="65"/>
      <c r="C106" s="17" t="s">
        <v>6</v>
      </c>
      <c r="D106" s="45" t="s">
        <v>67</v>
      </c>
      <c r="E106" s="46"/>
      <c r="F106" s="46"/>
      <c r="G106" s="46"/>
      <c r="H106" s="46"/>
      <c r="I106" s="46"/>
      <c r="J106" s="46"/>
      <c r="K106" s="46"/>
      <c r="L106" s="46"/>
      <c r="M106" s="51"/>
      <c r="N106" s="51"/>
      <c r="O106" s="51"/>
      <c r="P106" s="51"/>
      <c r="Q106" s="51"/>
      <c r="R106" s="144"/>
      <c r="S106" s="145"/>
      <c r="T106" s="145"/>
      <c r="U106" s="145"/>
      <c r="V106" s="146"/>
    </row>
    <row r="107" spans="1:22" s="21" customFormat="1" ht="12.75" customHeight="1">
      <c r="A107" s="68"/>
      <c r="B107" s="87"/>
      <c r="C107" s="156" t="s">
        <v>76</v>
      </c>
      <c r="D107" s="157"/>
      <c r="E107" s="16"/>
      <c r="F107" s="31">
        <v>14670</v>
      </c>
      <c r="G107" s="32">
        <v>2200.5</v>
      </c>
      <c r="H107" s="32">
        <v>12469.5</v>
      </c>
      <c r="I107" s="32">
        <v>2393</v>
      </c>
      <c r="J107" s="32">
        <v>358.95</v>
      </c>
      <c r="K107" s="32">
        <v>2034.05</v>
      </c>
      <c r="L107" s="32"/>
      <c r="M107" s="31"/>
      <c r="N107" s="31"/>
      <c r="O107" s="31">
        <f>SUM(F107+I107)</f>
        <v>17063</v>
      </c>
      <c r="P107" s="31">
        <f>SUM(G107+J107)</f>
        <v>2559.45</v>
      </c>
      <c r="Q107" s="31">
        <f>SUM(H107+K107)</f>
        <v>14503.55</v>
      </c>
      <c r="R107" s="147"/>
      <c r="S107" s="148"/>
      <c r="T107" s="148"/>
      <c r="U107" s="148"/>
      <c r="V107" s="149"/>
    </row>
    <row r="108" spans="1:22" s="61" customFormat="1" ht="21.75" customHeight="1">
      <c r="A108" s="58"/>
      <c r="B108" s="58"/>
      <c r="C108" s="188" t="s">
        <v>22</v>
      </c>
      <c r="D108" s="189"/>
      <c r="E108" s="58"/>
      <c r="F108" s="59">
        <f aca="true" t="shared" si="2" ref="F108:Q108">SUM(F13+F52)</f>
        <v>14425228.9</v>
      </c>
      <c r="G108" s="59">
        <f t="shared" si="2"/>
        <v>2911785.42</v>
      </c>
      <c r="H108" s="59">
        <f t="shared" si="2"/>
        <v>11513443.48</v>
      </c>
      <c r="I108" s="59">
        <f t="shared" si="2"/>
        <v>8038883.4399999995</v>
      </c>
      <c r="J108" s="59">
        <f t="shared" si="2"/>
        <v>2541773.17</v>
      </c>
      <c r="K108" s="59">
        <f t="shared" si="2"/>
        <v>5497110.2700000005</v>
      </c>
      <c r="L108" s="59">
        <f t="shared" si="2"/>
        <v>8791418.46</v>
      </c>
      <c r="M108" s="59">
        <f t="shared" si="2"/>
        <v>2055990.93</v>
      </c>
      <c r="N108" s="59">
        <f t="shared" si="2"/>
        <v>6735427.530000001</v>
      </c>
      <c r="O108" s="59">
        <f t="shared" si="2"/>
        <v>13672693.879999999</v>
      </c>
      <c r="P108" s="60">
        <f t="shared" si="2"/>
        <v>3397567.6599999997</v>
      </c>
      <c r="Q108" s="59">
        <f t="shared" si="2"/>
        <v>10275126.220000003</v>
      </c>
      <c r="R108" s="150"/>
      <c r="S108" s="151"/>
      <c r="T108" s="151"/>
      <c r="U108" s="151"/>
      <c r="V108" s="152"/>
    </row>
    <row r="110" spans="15:21" ht="15">
      <c r="O110" s="62"/>
      <c r="P110" s="62"/>
      <c r="Q110" s="62"/>
      <c r="R110" s="88"/>
      <c r="S110" s="89"/>
      <c r="T110" s="89"/>
      <c r="U110" s="89"/>
    </row>
    <row r="111" spans="18:21" ht="15">
      <c r="R111" s="89"/>
      <c r="S111" s="89"/>
      <c r="T111" s="89"/>
      <c r="U111" s="89"/>
    </row>
    <row r="112" spans="18:21" ht="15">
      <c r="R112" s="89"/>
      <c r="S112" s="89"/>
      <c r="T112" s="89"/>
      <c r="U112" s="89"/>
    </row>
  </sheetData>
  <sheetProtection/>
  <mergeCells count="116">
    <mergeCell ref="D96:H96"/>
    <mergeCell ref="R14:V18"/>
    <mergeCell ref="R19:V23"/>
    <mergeCell ref="R24:V28"/>
    <mergeCell ref="N33:N36"/>
    <mergeCell ref="C23:E23"/>
    <mergeCell ref="L33:L36"/>
    <mergeCell ref="K33:K36"/>
    <mergeCell ref="D22:Q22"/>
    <mergeCell ref="H33:H36"/>
    <mergeCell ref="Q1:U3"/>
    <mergeCell ref="C108:D108"/>
    <mergeCell ref="R108:V108"/>
    <mergeCell ref="R37:V41"/>
    <mergeCell ref="M33:M36"/>
    <mergeCell ref="J33:J36"/>
    <mergeCell ref="R78:V82"/>
    <mergeCell ref="R83:V87"/>
    <mergeCell ref="R73:V77"/>
    <mergeCell ref="R63:V67"/>
    <mergeCell ref="A19:A23"/>
    <mergeCell ref="R13:V13"/>
    <mergeCell ref="R29:V36"/>
    <mergeCell ref="P33:P36"/>
    <mergeCell ref="Q33:Q36"/>
    <mergeCell ref="O33:O36"/>
    <mergeCell ref="B14:B18"/>
    <mergeCell ref="C18:E18"/>
    <mergeCell ref="B19:B23"/>
    <mergeCell ref="C28:E28"/>
    <mergeCell ref="A58:A62"/>
    <mergeCell ref="B58:B62"/>
    <mergeCell ref="R47:V51"/>
    <mergeCell ref="R58:V62"/>
    <mergeCell ref="A53:A57"/>
    <mergeCell ref="C57:D57"/>
    <mergeCell ref="A47:A51"/>
    <mergeCell ref="C51:D51"/>
    <mergeCell ref="B47:B51"/>
    <mergeCell ref="R53:V57"/>
    <mergeCell ref="I33:I36"/>
    <mergeCell ref="R93:V97"/>
    <mergeCell ref="B37:B41"/>
    <mergeCell ref="C41:E41"/>
    <mergeCell ref="C67:D67"/>
    <mergeCell ref="R68:V72"/>
    <mergeCell ref="R88:V92"/>
    <mergeCell ref="B53:B57"/>
    <mergeCell ref="G33:G36"/>
    <mergeCell ref="F33:F36"/>
    <mergeCell ref="R98:V102"/>
    <mergeCell ref="B42:B46"/>
    <mergeCell ref="C46:E46"/>
    <mergeCell ref="R103:V107"/>
    <mergeCell ref="R52:V52"/>
    <mergeCell ref="C52:E52"/>
    <mergeCell ref="B63:B67"/>
    <mergeCell ref="C102:D102"/>
    <mergeCell ref="C107:D107"/>
    <mergeCell ref="R42:V46"/>
    <mergeCell ref="L7:N7"/>
    <mergeCell ref="A93:A97"/>
    <mergeCell ref="A88:A92"/>
    <mergeCell ref="C62:D62"/>
    <mergeCell ref="A37:A41"/>
    <mergeCell ref="A42:A46"/>
    <mergeCell ref="A73:A77"/>
    <mergeCell ref="B73:B77"/>
    <mergeCell ref="C77:D77"/>
    <mergeCell ref="A63:A67"/>
    <mergeCell ref="C12:E12"/>
    <mergeCell ref="A14:A18"/>
    <mergeCell ref="C13:E13"/>
    <mergeCell ref="A6:A11"/>
    <mergeCell ref="B6:B11"/>
    <mergeCell ref="R12:V12"/>
    <mergeCell ref="Q8:Q11"/>
    <mergeCell ref="G8:G11"/>
    <mergeCell ref="H8:H11"/>
    <mergeCell ref="J8:J11"/>
    <mergeCell ref="R6:V11"/>
    <mergeCell ref="F6:H7"/>
    <mergeCell ref="F8:F11"/>
    <mergeCell ref="I6:N6"/>
    <mergeCell ref="I7:K7"/>
    <mergeCell ref="C4:R4"/>
    <mergeCell ref="M8:M11"/>
    <mergeCell ref="N8:N11"/>
    <mergeCell ref="L8:L11"/>
    <mergeCell ref="O6:Q7"/>
    <mergeCell ref="P8:P11"/>
    <mergeCell ref="O8:O11"/>
    <mergeCell ref="C6:E11"/>
    <mergeCell ref="K8:K11"/>
    <mergeCell ref="I8:I11"/>
    <mergeCell ref="R110:U112"/>
    <mergeCell ref="A78:A82"/>
    <mergeCell ref="C82:D82"/>
    <mergeCell ref="B93:B97"/>
    <mergeCell ref="A83:A87"/>
    <mergeCell ref="B78:B82"/>
    <mergeCell ref="C92:D92"/>
    <mergeCell ref="B88:B92"/>
    <mergeCell ref="B83:B87"/>
    <mergeCell ref="C87:D87"/>
    <mergeCell ref="A68:A72"/>
    <mergeCell ref="A103:A107"/>
    <mergeCell ref="B103:B107"/>
    <mergeCell ref="B98:B102"/>
    <mergeCell ref="A98:A102"/>
    <mergeCell ref="B68:B72"/>
    <mergeCell ref="A24:A28"/>
    <mergeCell ref="A29:A36"/>
    <mergeCell ref="B29:B36"/>
    <mergeCell ref="C33:E36"/>
    <mergeCell ref="B24:B28"/>
  </mergeCells>
  <printOptions/>
  <pageMargins left="0.1968503937007874" right="0.15748031496062992" top="0.2755905511811024" bottom="0.35433070866141736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2012-03-29T08:47:12Z</cp:lastPrinted>
  <dcterms:created xsi:type="dcterms:W3CDTF">2006-09-22T13:37:51Z</dcterms:created>
  <dcterms:modified xsi:type="dcterms:W3CDTF">2012-04-03T11:18:06Z</dcterms:modified>
  <cp:category/>
  <cp:version/>
  <cp:contentType/>
  <cp:contentStatus/>
</cp:coreProperties>
</file>